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429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C:\Users\alexg\Desktop\"/>
    </mc:Choice>
  </mc:AlternateContent>
  <xr:revisionPtr revIDLastSave="0" documentId="13_ncr:9_{E832F17A-7472-43C8-B2D1-3D7FCD8435D4}" xr6:coauthVersionLast="47" xr6:coauthVersionMax="47" xr10:uidLastSave="{00000000-0000-0000-0000-000000000000}"/>
  <bookViews>
    <workbookView xWindow="-98" yWindow="-98" windowWidth="19396" windowHeight="11475" tabRatio="595" xr2:uid="{65769B2C-327D-464E-B349-26DE655F59D5}"/>
  </bookViews>
  <sheets>
    <sheet name="Sheet1" sheetId="1" r:id="rId1"/>
    <sheet name="Sheet2" sheetId="2" r:id="rId2"/>
    <sheet name="Sheet3" sheetId="3" r:id="rId3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D38" i="1" l="1"/>
  <c r="R42" i="1"/>
  <c r="R43" i="1"/>
  <c r="R44" i="1"/>
  <c r="R45" i="1"/>
  <c r="R46" i="1"/>
  <c r="R41" i="1"/>
  <c r="S5" i="1"/>
  <c r="S6" i="1"/>
  <c r="Q42" i="1" s="1"/>
  <c r="S7" i="1"/>
  <c r="S8" i="1"/>
  <c r="S9" i="1"/>
  <c r="S10" i="1"/>
  <c r="S11" i="1"/>
  <c r="S12" i="1"/>
  <c r="S13" i="1"/>
  <c r="S14" i="1"/>
  <c r="Q44" i="1" s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Q45" i="1" s="1"/>
  <c r="S29" i="1"/>
  <c r="S30" i="1"/>
  <c r="Q46" i="1" s="1"/>
  <c r="S31" i="1"/>
  <c r="D31" i="1" s="1"/>
  <c r="S32" i="1"/>
  <c r="D32" i="1" s="1"/>
  <c r="S33" i="1"/>
  <c r="S34" i="1"/>
  <c r="S35" i="1"/>
  <c r="S36" i="1"/>
  <c r="S37" i="1"/>
  <c r="S4" i="1"/>
  <c r="Q41" i="1" s="1"/>
  <c r="R5" i="1"/>
  <c r="R6" i="1"/>
  <c r="P42" i="1" s="1"/>
  <c r="R7" i="1"/>
  <c r="R8" i="1"/>
  <c r="R9" i="1"/>
  <c r="R10" i="1"/>
  <c r="R11" i="1"/>
  <c r="R12" i="1"/>
  <c r="R13" i="1"/>
  <c r="P43" i="1" s="1"/>
  <c r="R14" i="1"/>
  <c r="P44" i="1" s="1"/>
  <c r="R15" i="1"/>
  <c r="R16" i="1"/>
  <c r="R17" i="1"/>
  <c r="R18" i="1"/>
  <c r="R19" i="1"/>
  <c r="R20" i="1"/>
  <c r="R21" i="1"/>
  <c r="R22" i="1"/>
  <c r="R23" i="1"/>
  <c r="R24" i="1"/>
  <c r="R25" i="1"/>
  <c r="R26" i="1"/>
  <c r="P45" i="1" s="1"/>
  <c r="R27" i="1"/>
  <c r="R28" i="1"/>
  <c r="R29" i="1"/>
  <c r="R30" i="1"/>
  <c r="P46" i="1" s="1"/>
  <c r="R31" i="1"/>
  <c r="R32" i="1"/>
  <c r="R33" i="1"/>
  <c r="R34" i="1"/>
  <c r="R35" i="1"/>
  <c r="R36" i="1"/>
  <c r="R37" i="1"/>
  <c r="R4" i="1"/>
  <c r="P41" i="1" s="1"/>
  <c r="F4" i="1"/>
  <c r="F25" i="1"/>
  <c r="G25" i="1"/>
  <c r="H25" i="1"/>
  <c r="I25" i="1"/>
  <c r="N25" i="1"/>
  <c r="O25" i="1"/>
  <c r="P25" i="1"/>
  <c r="Q25" i="1"/>
  <c r="P5" i="1"/>
  <c r="P6" i="1"/>
  <c r="N42" i="1" s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6" i="1"/>
  <c r="P27" i="1"/>
  <c r="P28" i="1"/>
  <c r="P29" i="1"/>
  <c r="P30" i="1"/>
  <c r="P31" i="1"/>
  <c r="P32" i="1"/>
  <c r="P33" i="1"/>
  <c r="P34" i="1"/>
  <c r="P35" i="1"/>
  <c r="P36" i="1"/>
  <c r="P37" i="1"/>
  <c r="Q5" i="1"/>
  <c r="Q6" i="1"/>
  <c r="O42" i="1" s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6" i="1"/>
  <c r="Q27" i="1"/>
  <c r="Q28" i="1"/>
  <c r="Q29" i="1"/>
  <c r="Q30" i="1"/>
  <c r="Q31" i="1"/>
  <c r="Q32" i="1"/>
  <c r="Q33" i="1"/>
  <c r="Q34" i="1"/>
  <c r="Q35" i="1"/>
  <c r="Q36" i="1"/>
  <c r="Q37" i="1"/>
  <c r="Q4" i="1"/>
  <c r="O41" i="1" s="1"/>
  <c r="P4" i="1"/>
  <c r="N41" i="1" s="1"/>
  <c r="O4" i="1"/>
  <c r="N5" i="1"/>
  <c r="N6" i="1"/>
  <c r="L42" i="1" s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6" i="1"/>
  <c r="N27" i="1"/>
  <c r="N28" i="1"/>
  <c r="N29" i="1"/>
  <c r="N30" i="1"/>
  <c r="N31" i="1"/>
  <c r="N32" i="1"/>
  <c r="N33" i="1"/>
  <c r="N34" i="1"/>
  <c r="N35" i="1"/>
  <c r="N36" i="1"/>
  <c r="N37" i="1"/>
  <c r="N4" i="1"/>
  <c r="L41" i="1" s="1"/>
  <c r="I5" i="1"/>
  <c r="I41" i="1" s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6" i="1"/>
  <c r="I27" i="1"/>
  <c r="I28" i="1"/>
  <c r="I29" i="1"/>
  <c r="I30" i="1"/>
  <c r="I31" i="1"/>
  <c r="I32" i="1"/>
  <c r="I33" i="1"/>
  <c r="I34" i="1"/>
  <c r="I35" i="1"/>
  <c r="I36" i="1"/>
  <c r="I37" i="1"/>
  <c r="I46" i="1" s="1"/>
  <c r="I4" i="1"/>
  <c r="F5" i="1"/>
  <c r="F6" i="1"/>
  <c r="F42" i="1" s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6" i="1"/>
  <c r="F27" i="1"/>
  <c r="F28" i="1"/>
  <c r="F29" i="1"/>
  <c r="F30" i="1"/>
  <c r="F31" i="1"/>
  <c r="F32" i="1"/>
  <c r="F33" i="1"/>
  <c r="F34" i="1"/>
  <c r="F35" i="1"/>
  <c r="F36" i="1"/>
  <c r="F37" i="1"/>
  <c r="H5" i="1"/>
  <c r="H6" i="1"/>
  <c r="H42" i="1" s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6" i="1"/>
  <c r="H27" i="1"/>
  <c r="H28" i="1"/>
  <c r="H29" i="1"/>
  <c r="H30" i="1"/>
  <c r="H31" i="1"/>
  <c r="H32" i="1"/>
  <c r="H33" i="1"/>
  <c r="H46" i="1" s="1"/>
  <c r="H34" i="1"/>
  <c r="H35" i="1"/>
  <c r="H36" i="1"/>
  <c r="H37" i="1"/>
  <c r="H4" i="1"/>
  <c r="G5" i="1"/>
  <c r="G6" i="1"/>
  <c r="G42" i="1" s="1"/>
  <c r="G7" i="1"/>
  <c r="G8" i="1"/>
  <c r="G9" i="1"/>
  <c r="G10" i="1"/>
  <c r="G11" i="1"/>
  <c r="G12" i="1"/>
  <c r="G13" i="1"/>
  <c r="G14" i="1"/>
  <c r="G15" i="1"/>
  <c r="G44" i="1" s="1"/>
  <c r="G16" i="1"/>
  <c r="G17" i="1"/>
  <c r="G18" i="1"/>
  <c r="G19" i="1"/>
  <c r="G20" i="1"/>
  <c r="G21" i="1"/>
  <c r="G22" i="1"/>
  <c r="G23" i="1"/>
  <c r="G24" i="1"/>
  <c r="G26" i="1"/>
  <c r="G27" i="1"/>
  <c r="G28" i="1"/>
  <c r="G29" i="1"/>
  <c r="G30" i="1"/>
  <c r="G31" i="1"/>
  <c r="G46" i="1" s="1"/>
  <c r="G32" i="1"/>
  <c r="G33" i="1"/>
  <c r="G34" i="1"/>
  <c r="G35" i="1"/>
  <c r="G36" i="1"/>
  <c r="G37" i="1"/>
  <c r="F46" i="1"/>
  <c r="I42" i="1"/>
  <c r="F41" i="1"/>
  <c r="O6" i="1"/>
  <c r="M42" i="1" s="1"/>
  <c r="O5" i="1"/>
  <c r="O24" i="1"/>
  <c r="O26" i="1"/>
  <c r="O7" i="1"/>
  <c r="O8" i="1"/>
  <c r="O9" i="1"/>
  <c r="O10" i="1"/>
  <c r="O11" i="1"/>
  <c r="O12" i="1"/>
  <c r="O13" i="1"/>
  <c r="O14" i="1"/>
  <c r="O15" i="1"/>
  <c r="O17" i="1"/>
  <c r="O18" i="1"/>
  <c r="O19" i="1"/>
  <c r="O20" i="1"/>
  <c r="O21" i="1"/>
  <c r="O22" i="1"/>
  <c r="O23" i="1"/>
  <c r="O27" i="1"/>
  <c r="O16" i="1"/>
  <c r="O28" i="1"/>
  <c r="O29" i="1"/>
  <c r="O30" i="1"/>
  <c r="O31" i="1"/>
  <c r="O32" i="1"/>
  <c r="O33" i="1"/>
  <c r="O34" i="1"/>
  <c r="O35" i="1"/>
  <c r="O36" i="1"/>
  <c r="O37" i="1"/>
  <c r="G4" i="1"/>
  <c r="G41" i="1" s="1"/>
  <c r="D24" i="1" l="1"/>
  <c r="D16" i="1"/>
  <c r="D8" i="1"/>
  <c r="Q43" i="1"/>
  <c r="D23" i="1"/>
  <c r="D15" i="1"/>
  <c r="D7" i="1"/>
  <c r="D35" i="1"/>
  <c r="D27" i="1"/>
  <c r="D19" i="1"/>
  <c r="D11" i="1"/>
  <c r="D4" i="1"/>
  <c r="D22" i="1"/>
  <c r="D6" i="1"/>
  <c r="D37" i="1"/>
  <c r="D29" i="1"/>
  <c r="D13" i="1"/>
  <c r="D36" i="1"/>
  <c r="D20" i="1"/>
  <c r="D34" i="1"/>
  <c r="D26" i="1"/>
  <c r="D18" i="1"/>
  <c r="D10" i="1"/>
  <c r="D30" i="1"/>
  <c r="D14" i="1"/>
  <c r="D21" i="1"/>
  <c r="D5" i="1"/>
  <c r="D28" i="1"/>
  <c r="D12" i="1"/>
  <c r="D33" i="1"/>
  <c r="D25" i="1"/>
  <c r="D17" i="1"/>
  <c r="D9" i="1"/>
  <c r="O43" i="1"/>
  <c r="L45" i="1"/>
  <c r="M46" i="1"/>
  <c r="M41" i="1"/>
  <c r="O46" i="1"/>
  <c r="O44" i="1"/>
  <c r="N43" i="1"/>
  <c r="M44" i="1"/>
  <c r="N46" i="1"/>
  <c r="L43" i="1"/>
  <c r="N44" i="1"/>
  <c r="M45" i="1"/>
  <c r="M43" i="1"/>
  <c r="L46" i="1"/>
  <c r="L44" i="1"/>
  <c r="O45" i="1"/>
  <c r="N45" i="1"/>
  <c r="H44" i="1"/>
  <c r="J44" i="1" s="1"/>
  <c r="F45" i="1"/>
  <c r="J45" i="1" s="1"/>
  <c r="G43" i="1"/>
  <c r="H41" i="1"/>
  <c r="G45" i="1"/>
  <c r="H45" i="1"/>
  <c r="F44" i="1"/>
  <c r="I44" i="1"/>
  <c r="I45" i="1"/>
  <c r="I43" i="1"/>
  <c r="F43" i="1"/>
  <c r="H43" i="1"/>
  <c r="J46" i="1"/>
  <c r="J41" i="1"/>
  <c r="J42" i="1"/>
  <c r="J43" i="1"/>
  <c r="R47" i="1" l="1"/>
  <c r="J47" i="1"/>
  <c r="S47" i="1" l="1"/>
</calcChain>
</file>

<file path=xl/sharedStrings.xml><?xml version="1.0" encoding="utf-8"?>
<sst xmlns="http://purl.oclc.org/ooxml/spreadsheetml/main" count="88" uniqueCount="60">
  <si>
    <t>Name</t>
  </si>
  <si>
    <t>Zimmer Nr.</t>
  </si>
  <si>
    <t>TO PAY</t>
  </si>
  <si>
    <t>DID PAY?</t>
  </si>
  <si>
    <t>Bier</t>
  </si>
  <si>
    <t>Bierpreis</t>
  </si>
  <si>
    <t>Kaffee</t>
  </si>
  <si>
    <t>Kaffeepreis</t>
  </si>
  <si>
    <t>E/M</t>
  </si>
  <si>
    <t>E/M-Preis</t>
  </si>
  <si>
    <t>Anti</t>
  </si>
  <si>
    <t>Antipreis</t>
  </si>
  <si>
    <t>Noel</t>
  </si>
  <si>
    <t>Samuel</t>
  </si>
  <si>
    <t>Carlos</t>
  </si>
  <si>
    <t>Sophie</t>
  </si>
  <si>
    <t>Em</t>
  </si>
  <si>
    <t>Chrisi</t>
  </si>
  <si>
    <t>Kromp</t>
  </si>
  <si>
    <t>Mimi</t>
  </si>
  <si>
    <t>Tharyn</t>
  </si>
  <si>
    <t>Arthur</t>
  </si>
  <si>
    <t>Jakob CJ</t>
  </si>
  <si>
    <t>Tomasz</t>
  </si>
  <si>
    <t>Alex</t>
  </si>
  <si>
    <t>Lena</t>
  </si>
  <si>
    <t>KJ</t>
  </si>
  <si>
    <t>Marcel</t>
  </si>
  <si>
    <t>Ivonne</t>
  </si>
  <si>
    <t>David K</t>
  </si>
  <si>
    <t>Tim</t>
  </si>
  <si>
    <t>Max</t>
  </si>
  <si>
    <t>Sarah</t>
  </si>
  <si>
    <t>Jessi</t>
  </si>
  <si>
    <t>Ash(Tomasz)</t>
  </si>
  <si>
    <t>EXTERN</t>
  </si>
  <si>
    <t>Klaus</t>
  </si>
  <si>
    <t>Tobi</t>
  </si>
  <si>
    <t>Mario(n?)</t>
  </si>
  <si>
    <t>Camille</t>
  </si>
  <si>
    <t>Koller SE</t>
  </si>
  <si>
    <t>Koller Moko</t>
  </si>
  <si>
    <t>Martin</t>
  </si>
  <si>
    <t>Stückpreis</t>
  </si>
  <si>
    <t>Gesamt</t>
  </si>
  <si>
    <t>1. Stock</t>
  </si>
  <si>
    <t>2. Stock</t>
  </si>
  <si>
    <t>3. Stock</t>
  </si>
  <si>
    <t>4. Stock</t>
  </si>
  <si>
    <t>Extern</t>
  </si>
  <si>
    <t>Lara</t>
  </si>
  <si>
    <t>Fabio</t>
  </si>
  <si>
    <t>Cat</t>
  </si>
  <si>
    <t>LAN September 2024</t>
  </si>
  <si>
    <t>LAN Februar 2025</t>
  </si>
  <si>
    <t>5.Stock</t>
  </si>
  <si>
    <t>Spritzer</t>
  </si>
  <si>
    <t>Spritzerpr.</t>
  </si>
  <si>
    <t>Luftpreis</t>
  </si>
  <si>
    <t>Luft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</si>
</sst>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"/>
    <numFmt numFmtId="165" formatCode="&quot;€&quot;\ #,##0.0"/>
  </numFmts>
  <fonts count="5" x14ac:knownFonts="1"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1"/>
      <color rgb="FF000000"/>
      <name val="Arial"/>
      <family val="2"/>
    </font>
    <font>
      <sz val="8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theme="3" tint="0.749992370372631"/>
        <bgColor rgb="FFFFCC99"/>
      </patternFill>
    </fill>
    <fill>
      <patternFill patternType="solid">
        <fgColor theme="3" tint="0.749992370372631"/>
        <bgColor rgb="FFCFE7F5"/>
      </patternFill>
    </fill>
    <fill>
      <patternFill patternType="solid">
        <fgColor theme="3" tint="0.749992370372631"/>
        <bgColor rgb="FFEEEEEE"/>
      </patternFill>
    </fill>
    <fill>
      <patternFill patternType="solid">
        <fgColor theme="3" tint="0.749992370372631"/>
        <bgColor rgb="FFDDDDDD"/>
      </patternFill>
    </fill>
    <fill>
      <patternFill patternType="solid">
        <fgColor theme="0"/>
        <bgColor rgb="FFFFCC99"/>
      </patternFill>
    </fill>
    <fill>
      <patternFill patternType="solid">
        <fgColor theme="0"/>
        <bgColor rgb="FFEEEEEE"/>
      </patternFill>
    </fill>
    <fill>
      <patternFill patternType="solid">
        <fgColor theme="0"/>
        <bgColor rgb="FFDDDDDD"/>
      </patternFill>
    </fill>
    <fill>
      <patternFill patternType="solid">
        <fgColor theme="2"/>
        <bgColor rgb="FFFFCC99"/>
      </patternFill>
    </fill>
    <fill>
      <patternFill patternType="solid">
        <fgColor theme="2"/>
        <bgColor rgb="FFDDDDDD"/>
      </patternFill>
    </fill>
    <fill>
      <patternFill patternType="solid">
        <fgColor theme="5" tint="0.79998168889431442"/>
        <bgColor rgb="FFCFE7F5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rgb="FFFFFFCC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2"/>
        <bgColor rgb="FFFFFFCC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rgb="FFEEEEEE"/>
      </patternFill>
    </fill>
    <fill>
      <patternFill patternType="solid">
        <fgColor rgb="FFFFFF00"/>
        <bgColor indexed="64"/>
      </patternFill>
    </fill>
  </fills>
  <borders count="12">
    <border>
      <start/>
      <end/>
      <top/>
      <bottom/>
      <diagonal/>
    </border>
    <border>
      <start style="medium">
        <color indexed="64"/>
      </start>
      <end/>
      <top/>
      <bottom/>
      <diagonal/>
    </border>
    <border>
      <start/>
      <end style="medium">
        <color indexed="64"/>
      </end>
      <top/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 style="medium">
        <color indexed="64"/>
      </end>
      <top/>
      <bottom style="medium">
        <color indexed="64"/>
      </bottom>
      <diagonal/>
    </border>
    <border>
      <start style="medium">
        <color indexed="64"/>
      </start>
      <end/>
      <top style="medium">
        <color indexed="64"/>
      </top>
      <bottom/>
      <diagonal/>
    </border>
    <border>
      <start/>
      <end/>
      <top style="medium">
        <color indexed="64"/>
      </top>
      <bottom/>
      <diagonal/>
    </border>
    <border>
      <start/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 style="medium">
        <color indexed="64"/>
      </end>
      <top/>
      <bottom/>
      <diagonal/>
    </border>
    <border>
      <start style="medium">
        <color indexed="64"/>
      </start>
      <end style="medium">
        <color indexed="64"/>
      </end>
      <top/>
      <bottom style="medium">
        <color indexed="64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0" fontId="2" fillId="0" borderId="0" applyNumberFormat="0" applyBorder="0" applyProtection="0"/>
  </cellStyleXfs>
  <cellXfs count="67">
    <xf numFmtId="0" fontId="0" fillId="0" borderId="0" xfId="0"/>
    <xf numFmtId="0" fontId="0" fillId="6" borderId="1" xfId="0" applyFill="1" applyBorder="1"/>
    <xf numFmtId="0" fontId="0" fillId="9" borderId="1" xfId="0" applyFill="1" applyBorder="1"/>
    <xf numFmtId="165" fontId="0" fillId="10" borderId="4" xfId="0" applyNumberFormat="1" applyFill="1" applyBorder="1"/>
    <xf numFmtId="0" fontId="3" fillId="12" borderId="1" xfId="0" applyFont="1" applyFill="1" applyBorder="1"/>
    <xf numFmtId="0" fontId="0" fillId="17" borderId="4" xfId="0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3" borderId="7" xfId="0" applyFont="1" applyFill="1" applyBorder="1"/>
    <xf numFmtId="0" fontId="3" fillId="5" borderId="7" xfId="0" applyFont="1" applyFill="1" applyBorder="1" applyAlignment="1">
      <alignment horizontal="center"/>
    </xf>
    <xf numFmtId="0" fontId="3" fillId="5" borderId="7" xfId="0" applyFont="1" applyFill="1" applyBorder="1"/>
    <xf numFmtId="0" fontId="3" fillId="4" borderId="7" xfId="0" applyFont="1" applyFill="1" applyBorder="1"/>
    <xf numFmtId="0" fontId="3" fillId="14" borderId="7" xfId="0" applyFont="1" applyFill="1" applyBorder="1"/>
    <xf numFmtId="0" fontId="0" fillId="13" borderId="2" xfId="0" applyFill="1" applyBorder="1"/>
    <xf numFmtId="0" fontId="0" fillId="6" borderId="3" xfId="0" applyFill="1" applyBorder="1"/>
    <xf numFmtId="0" fontId="0" fillId="6" borderId="4" xfId="0" applyFill="1" applyBorder="1"/>
    <xf numFmtId="0" fontId="0" fillId="17" borderId="1" xfId="0" applyFill="1" applyBorder="1"/>
    <xf numFmtId="0" fontId="0" fillId="17" borderId="2" xfId="0" applyFill="1" applyBorder="1"/>
    <xf numFmtId="0" fontId="0" fillId="13" borderId="1" xfId="0" applyFill="1" applyBorder="1"/>
    <xf numFmtId="0" fontId="0" fillId="15" borderId="8" xfId="0" applyFill="1" applyBorder="1"/>
    <xf numFmtId="0" fontId="0" fillId="17" borderId="5" xfId="0" applyFill="1" applyBorder="1"/>
    <xf numFmtId="0" fontId="3" fillId="15" borderId="7" xfId="0" applyFont="1" applyFill="1" applyBorder="1"/>
    <xf numFmtId="0" fontId="0" fillId="20" borderId="4" xfId="0" applyFill="1" applyBorder="1"/>
    <xf numFmtId="165" fontId="0" fillId="0" borderId="0" xfId="0" applyNumberFormat="1"/>
    <xf numFmtId="0" fontId="3" fillId="14" borderId="6" xfId="0" applyFont="1" applyFill="1" applyBorder="1"/>
    <xf numFmtId="0" fontId="0" fillId="13" borderId="0" xfId="0" applyFill="1" applyBorder="1"/>
    <xf numFmtId="165" fontId="3" fillId="12" borderId="0" xfId="0" applyNumberFormat="1" applyFont="1" applyFill="1" applyBorder="1"/>
    <xf numFmtId="0" fontId="0" fillId="12" borderId="0" xfId="0" applyFill="1" applyBorder="1"/>
    <xf numFmtId="0" fontId="0" fillId="17" borderId="0" xfId="0" applyFill="1" applyBorder="1"/>
    <xf numFmtId="0" fontId="3" fillId="12" borderId="0" xfId="0" applyFont="1" applyFill="1" applyBorder="1"/>
    <xf numFmtId="0" fontId="0" fillId="0" borderId="3" xfId="0" applyBorder="1"/>
    <xf numFmtId="0" fontId="0" fillId="0" borderId="4" xfId="0" applyBorder="1"/>
    <xf numFmtId="165" fontId="0" fillId="13" borderId="0" xfId="0" applyNumberFormat="1" applyFill="1" applyBorder="1"/>
    <xf numFmtId="0" fontId="3" fillId="19" borderId="1" xfId="0" applyFont="1" applyFill="1" applyBorder="1"/>
    <xf numFmtId="0" fontId="3" fillId="0" borderId="4" xfId="0" applyFont="1" applyBorder="1"/>
    <xf numFmtId="0" fontId="3" fillId="19" borderId="2" xfId="0" applyFont="1" applyFill="1" applyBorder="1"/>
    <xf numFmtId="165" fontId="3" fillId="21" borderId="4" xfId="0" applyNumberFormat="1" applyFont="1" applyFill="1" applyBorder="1"/>
    <xf numFmtId="165" fontId="3" fillId="21" borderId="5" xfId="0" applyNumberFormat="1" applyFont="1" applyFill="1" applyBorder="1"/>
    <xf numFmtId="164" fontId="3" fillId="16" borderId="0" xfId="0" applyNumberFormat="1" applyFont="1" applyFill="1" applyBorder="1"/>
    <xf numFmtId="0" fontId="3" fillId="17" borderId="0" xfId="0" applyFont="1" applyFill="1" applyBorder="1"/>
    <xf numFmtId="0" fontId="3" fillId="17" borderId="2" xfId="0" applyFont="1" applyFill="1" applyBorder="1"/>
    <xf numFmtId="0" fontId="3" fillId="17" borderId="0" xfId="0" applyFont="1" applyFill="1" applyBorder="1" applyAlignment="1">
      <alignment horizontal="center"/>
    </xf>
    <xf numFmtId="0" fontId="0" fillId="17" borderId="0" xfId="0" applyFill="1" applyBorder="1" applyAlignment="1">
      <alignment horizontal="center"/>
    </xf>
    <xf numFmtId="0" fontId="3" fillId="13" borderId="0" xfId="0" applyFont="1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9" borderId="0" xfId="0" applyFill="1" applyBorder="1"/>
    <xf numFmtId="165" fontId="0" fillId="9" borderId="0" xfId="0" applyNumberFormat="1" applyFill="1" applyBorder="1"/>
    <xf numFmtId="165" fontId="0" fillId="8" borderId="0" xfId="0" applyNumberFormat="1" applyFill="1" applyBorder="1"/>
    <xf numFmtId="0" fontId="0" fillId="7" borderId="0" xfId="0" applyFill="1" applyBorder="1"/>
    <xf numFmtId="0" fontId="0" fillId="6" borderId="0" xfId="0" applyFill="1" applyBorder="1"/>
    <xf numFmtId="165" fontId="0" fillId="10" borderId="0" xfId="0" applyNumberFormat="1" applyFill="1" applyBorder="1"/>
    <xf numFmtId="0" fontId="0" fillId="20" borderId="0" xfId="0" applyFill="1" applyBorder="1"/>
    <xf numFmtId="0" fontId="3" fillId="4" borderId="8" xfId="0" applyFont="1" applyFill="1" applyBorder="1"/>
    <xf numFmtId="0" fontId="0" fillId="0" borderId="2" xfId="0" applyBorder="1" applyAlignment="1">
      <alignment horizontal="center"/>
    </xf>
    <xf numFmtId="164" fontId="0" fillId="0" borderId="0" xfId="0" applyNumberFormat="1" applyBorder="1"/>
    <xf numFmtId="164" fontId="0" fillId="17" borderId="0" xfId="0" applyNumberFormat="1" applyFill="1" applyBorder="1"/>
    <xf numFmtId="165" fontId="0" fillId="9" borderId="4" xfId="0" applyNumberFormat="1" applyFill="1" applyBorder="1"/>
    <xf numFmtId="164" fontId="0" fillId="17" borderId="4" xfId="0" applyNumberFormat="1" applyFill="1" applyBorder="1"/>
    <xf numFmtId="0" fontId="0" fillId="7" borderId="2" xfId="0" applyFill="1" applyBorder="1"/>
    <xf numFmtId="0" fontId="0" fillId="20" borderId="2" xfId="0" applyFill="1" applyBorder="1"/>
    <xf numFmtId="0" fontId="0" fillId="20" borderId="5" xfId="0" applyFill="1" applyBorder="1"/>
    <xf numFmtId="0" fontId="0" fillId="17" borderId="2" xfId="0" applyFill="1" applyBorder="1" applyAlignment="1">
      <alignment horizontal="center"/>
    </xf>
    <xf numFmtId="0" fontId="0" fillId="18" borderId="9" xfId="0" applyFill="1" applyBorder="1"/>
    <xf numFmtId="0" fontId="0" fillId="11" borderId="10" xfId="0" applyFill="1" applyBorder="1"/>
    <xf numFmtId="0" fontId="0" fillId="18" borderId="10" xfId="0" applyFill="1" applyBorder="1"/>
    <xf numFmtId="0" fontId="0" fillId="11" borderId="11" xfId="0" applyFill="1" applyBorder="1"/>
  </cellXfs>
  <cellStyles count="5">
    <cellStyle name="Heading" xfId="1" xr:uid="{109FDAE0-32DF-4FAA-AAF5-7C0D4957D8DE}"/>
    <cellStyle name="Heading1" xfId="2" xr:uid="{7FB0E362-0EE1-44B6-8847-87ACA446EDD8}"/>
    <cellStyle name="Normal" xfId="0" builtinId="0" customBuiltin="1"/>
    <cellStyle name="Result" xfId="3" xr:uid="{EB27337D-4CA7-4F62-874C-33E4C638CE18}"/>
    <cellStyle name="Result2" xfId="4" xr:uid="{A11C4F82-8F38-46A2-A089-AFB24B123E6A}"/>
  </cellStyles>
  <dxfs count="0"/>
  <tableStyles count="0" defaultTableStyle="TableStyleMedium2" defaultPivotStyle="PivotStyleLight16"/>
  <colors>
    <mruColors>
      <color rgb="FFFFEBEB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7" Type="http://purl.oclc.org/ooxml/officeDocument/relationships/calcChain" Target="calcChain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9817E-7182-49B7-BE80-12B7992A75F6}">
  <dimension ref="B1:Z47"/>
  <sheetViews>
    <sheetView tabSelected="1" zoomScale="55" zoomScaleNormal="55" workbookViewId="0">
      <selection activeCell="C43" sqref="C43"/>
    </sheetView>
  </sheetViews>
  <sheetFormatPr defaultColWidth="9.5625" defaultRowHeight="13.5" x14ac:dyDescent="0.35"/>
  <sheetData>
    <row r="1" spans="2:26" ht="13.9" thickBot="1" x14ac:dyDescent="0.4"/>
    <row r="2" spans="2:26" ht="14.25" thickBot="1" x14ac:dyDescent="0.45">
      <c r="B2" s="6" t="s">
        <v>0</v>
      </c>
      <c r="C2" s="7" t="s">
        <v>1</v>
      </c>
      <c r="D2" s="7" t="s">
        <v>2</v>
      </c>
      <c r="E2" s="8" t="s">
        <v>3</v>
      </c>
      <c r="F2" s="9" t="s">
        <v>5</v>
      </c>
      <c r="G2" s="10" t="s">
        <v>7</v>
      </c>
      <c r="H2" s="10" t="s">
        <v>9</v>
      </c>
      <c r="I2" s="10" t="s">
        <v>11</v>
      </c>
      <c r="J2" s="11" t="s">
        <v>4</v>
      </c>
      <c r="K2" s="11" t="s">
        <v>6</v>
      </c>
      <c r="L2" s="11" t="s">
        <v>8</v>
      </c>
      <c r="M2" s="53" t="s">
        <v>10</v>
      </c>
      <c r="N2" s="9" t="s">
        <v>5</v>
      </c>
      <c r="O2" s="10" t="s">
        <v>7</v>
      </c>
      <c r="P2" s="10" t="s">
        <v>9</v>
      </c>
      <c r="Q2" s="10" t="s">
        <v>11</v>
      </c>
      <c r="R2" s="10" t="s">
        <v>57</v>
      </c>
      <c r="S2" s="10" t="s">
        <v>58</v>
      </c>
      <c r="T2" s="11" t="s">
        <v>4</v>
      </c>
      <c r="U2" s="11" t="s">
        <v>6</v>
      </c>
      <c r="V2" s="11" t="s">
        <v>8</v>
      </c>
      <c r="W2" s="11" t="s">
        <v>10</v>
      </c>
      <c r="X2" s="11" t="s">
        <v>56</v>
      </c>
      <c r="Y2" s="53" t="s">
        <v>59</v>
      </c>
    </row>
    <row r="3" spans="2:26" ht="13.9" x14ac:dyDescent="0.4">
      <c r="B3" s="18"/>
      <c r="C3" s="25"/>
      <c r="D3" s="25"/>
      <c r="E3" s="63"/>
      <c r="F3" s="41" t="s">
        <v>53</v>
      </c>
      <c r="G3" s="42"/>
      <c r="H3" s="42"/>
      <c r="I3" s="42"/>
      <c r="J3" s="42"/>
      <c r="K3" s="42"/>
      <c r="L3" s="42"/>
      <c r="M3" s="62"/>
      <c r="N3" s="43" t="s">
        <v>54</v>
      </c>
      <c r="O3" s="44"/>
      <c r="P3" s="44"/>
      <c r="Q3" s="44"/>
      <c r="R3" s="44"/>
      <c r="S3" s="44"/>
      <c r="T3" s="44"/>
      <c r="U3" s="44"/>
      <c r="V3" s="44"/>
      <c r="W3" s="44"/>
      <c r="X3" s="45"/>
      <c r="Y3" s="54"/>
    </row>
    <row r="4" spans="2:26" x14ac:dyDescent="0.35">
      <c r="B4" s="2" t="s">
        <v>12</v>
      </c>
      <c r="C4" s="46">
        <v>104</v>
      </c>
      <c r="D4" s="47">
        <f t="shared" ref="D4:D36" si="0">SUM(F4:I4)+SUM(N4:S4)</f>
        <v>29.199999999999996</v>
      </c>
      <c r="E4" s="64"/>
      <c r="F4" s="48">
        <f>$F$40*J4</f>
        <v>0</v>
      </c>
      <c r="G4" s="48">
        <f>$G$40*K4</f>
        <v>1</v>
      </c>
      <c r="H4" s="48">
        <f>$H$40*L4</f>
        <v>4.5</v>
      </c>
      <c r="I4" s="48">
        <f>$I$40*M4</f>
        <v>10.799999999999999</v>
      </c>
      <c r="J4" s="49">
        <v>0</v>
      </c>
      <c r="K4" s="49">
        <v>2</v>
      </c>
      <c r="L4" s="49">
        <v>3</v>
      </c>
      <c r="M4" s="59">
        <v>9</v>
      </c>
      <c r="N4" s="48">
        <f>$L$40*T4</f>
        <v>0</v>
      </c>
      <c r="O4" s="48">
        <f>$G$40*U4</f>
        <v>0</v>
      </c>
      <c r="P4" s="48">
        <f>$N$40*V4</f>
        <v>10.5</v>
      </c>
      <c r="Q4" s="48">
        <f>$O$40*W4</f>
        <v>2.4</v>
      </c>
      <c r="R4" s="55">
        <f>X4*$P$40</f>
        <v>0</v>
      </c>
      <c r="S4" s="55">
        <f>Y4*$Q$40</f>
        <v>0</v>
      </c>
      <c r="T4" s="25">
        <v>0</v>
      </c>
      <c r="U4" s="25">
        <v>0</v>
      </c>
      <c r="V4" s="25">
        <v>7</v>
      </c>
      <c r="W4" s="25">
        <v>2</v>
      </c>
      <c r="X4" s="25">
        <v>0</v>
      </c>
      <c r="Y4" s="13">
        <v>0</v>
      </c>
    </row>
    <row r="5" spans="2:26" x14ac:dyDescent="0.35">
      <c r="B5" s="1" t="s">
        <v>13</v>
      </c>
      <c r="C5" s="50">
        <v>108</v>
      </c>
      <c r="D5" s="47">
        <f t="shared" si="0"/>
        <v>20.399999999999999</v>
      </c>
      <c r="E5" s="64"/>
      <c r="F5" s="48">
        <f>$F$40*J5</f>
        <v>3.9000000000000004</v>
      </c>
      <c r="G5" s="48">
        <f>$G$40*K5</f>
        <v>0</v>
      </c>
      <c r="H5" s="48">
        <f>$H$40*L5</f>
        <v>1.5</v>
      </c>
      <c r="I5" s="48">
        <f>$I$40*M5</f>
        <v>0</v>
      </c>
      <c r="J5" s="49">
        <v>3</v>
      </c>
      <c r="K5" s="49">
        <v>0</v>
      </c>
      <c r="L5" s="49">
        <v>1</v>
      </c>
      <c r="M5" s="59">
        <v>0</v>
      </c>
      <c r="N5" s="48">
        <f>$L$40*T5</f>
        <v>14</v>
      </c>
      <c r="O5" s="48">
        <f>$F$40*U5</f>
        <v>0</v>
      </c>
      <c r="P5" s="48">
        <f>$N$40*V5</f>
        <v>0</v>
      </c>
      <c r="Q5" s="48">
        <f>$O$40*W5</f>
        <v>0</v>
      </c>
      <c r="R5" s="55">
        <f>X5*$P$40</f>
        <v>0</v>
      </c>
      <c r="S5" s="55">
        <f>Y5*$Q$40</f>
        <v>1</v>
      </c>
      <c r="T5" s="25">
        <v>10</v>
      </c>
      <c r="U5" s="25">
        <v>0</v>
      </c>
      <c r="V5" s="25">
        <v>0</v>
      </c>
      <c r="W5" s="25">
        <v>0</v>
      </c>
      <c r="X5" s="25">
        <v>0</v>
      </c>
      <c r="Y5" s="13">
        <v>1</v>
      </c>
    </row>
    <row r="6" spans="2:26" x14ac:dyDescent="0.35">
      <c r="B6" s="16" t="s">
        <v>52</v>
      </c>
      <c r="C6" s="28">
        <v>230</v>
      </c>
      <c r="D6" s="47">
        <f t="shared" si="0"/>
        <v>14.7</v>
      </c>
      <c r="E6" s="65"/>
      <c r="F6" s="51">
        <f>$F$40*J6</f>
        <v>0</v>
      </c>
      <c r="G6" s="51">
        <f>$G$40*K6</f>
        <v>0</v>
      </c>
      <c r="H6" s="51">
        <f>$H$40*L6</f>
        <v>0</v>
      </c>
      <c r="I6" s="51">
        <f>$I$40*M6</f>
        <v>0</v>
      </c>
      <c r="J6" s="28">
        <v>0</v>
      </c>
      <c r="K6" s="28">
        <v>0</v>
      </c>
      <c r="L6" s="28">
        <v>0</v>
      </c>
      <c r="M6" s="17">
        <v>0</v>
      </c>
      <c r="N6" s="51">
        <f>$L$40*T6</f>
        <v>0</v>
      </c>
      <c r="O6" s="51">
        <f>$F$40*U6</f>
        <v>0</v>
      </c>
      <c r="P6" s="51">
        <f>$N$40*V6</f>
        <v>7.5</v>
      </c>
      <c r="Q6" s="51">
        <f>$O$40*W6</f>
        <v>7.1999999999999993</v>
      </c>
      <c r="R6" s="56">
        <f>X6*$P$40</f>
        <v>0</v>
      </c>
      <c r="S6" s="56">
        <f>Y6*$Q$40</f>
        <v>0</v>
      </c>
      <c r="T6" s="28">
        <v>0</v>
      </c>
      <c r="U6" s="28">
        <v>0</v>
      </c>
      <c r="V6" s="28">
        <v>5</v>
      </c>
      <c r="W6" s="28">
        <v>6</v>
      </c>
      <c r="X6" s="28">
        <v>0</v>
      </c>
      <c r="Y6" s="17">
        <v>0</v>
      </c>
    </row>
    <row r="7" spans="2:26" x14ac:dyDescent="0.35">
      <c r="B7" s="1" t="s">
        <v>14</v>
      </c>
      <c r="C7" s="50">
        <v>303</v>
      </c>
      <c r="D7" s="47">
        <f t="shared" si="0"/>
        <v>3.5</v>
      </c>
      <c r="E7" s="64"/>
      <c r="F7" s="48">
        <f>$F$40*J7</f>
        <v>0</v>
      </c>
      <c r="G7" s="48">
        <f>$G$40*K7</f>
        <v>3.5</v>
      </c>
      <c r="H7" s="48">
        <f>$H$40*L7</f>
        <v>0</v>
      </c>
      <c r="I7" s="48">
        <f>$I$40*M7</f>
        <v>0</v>
      </c>
      <c r="J7" s="49">
        <v>0</v>
      </c>
      <c r="K7" s="49">
        <v>7</v>
      </c>
      <c r="L7" s="49">
        <v>0</v>
      </c>
      <c r="M7" s="59">
        <v>0</v>
      </c>
      <c r="N7" s="48">
        <f>$L$40*T7</f>
        <v>0</v>
      </c>
      <c r="O7" s="48">
        <f>$G$40*U7</f>
        <v>0</v>
      </c>
      <c r="P7" s="48">
        <f>$N$40*V7</f>
        <v>0</v>
      </c>
      <c r="Q7" s="48">
        <f>$O$40*W7</f>
        <v>0</v>
      </c>
      <c r="R7" s="55">
        <f>X7*$P$40</f>
        <v>0</v>
      </c>
      <c r="S7" s="55">
        <f>Y7*$Q$40</f>
        <v>0</v>
      </c>
      <c r="T7" s="25">
        <v>0</v>
      </c>
      <c r="U7" s="25">
        <v>0</v>
      </c>
      <c r="V7" s="25">
        <v>0</v>
      </c>
      <c r="W7" s="25">
        <v>0</v>
      </c>
      <c r="X7" s="25">
        <v>0</v>
      </c>
      <c r="Y7" s="13">
        <v>0</v>
      </c>
    </row>
    <row r="8" spans="2:26" x14ac:dyDescent="0.35">
      <c r="B8" s="2" t="s">
        <v>15</v>
      </c>
      <c r="C8" s="46">
        <v>304</v>
      </c>
      <c r="D8" s="47">
        <f t="shared" si="0"/>
        <v>24.8</v>
      </c>
      <c r="E8" s="64"/>
      <c r="F8" s="48">
        <f>$F$40*J8</f>
        <v>2.6</v>
      </c>
      <c r="G8" s="48">
        <f>$G$40*K8</f>
        <v>2</v>
      </c>
      <c r="H8" s="48">
        <f>$H$40*L8</f>
        <v>3</v>
      </c>
      <c r="I8" s="48">
        <f>$I$40*M8</f>
        <v>2.4</v>
      </c>
      <c r="J8" s="49">
        <v>2</v>
      </c>
      <c r="K8" s="49">
        <v>4</v>
      </c>
      <c r="L8" s="49">
        <v>2</v>
      </c>
      <c r="M8" s="59">
        <v>2</v>
      </c>
      <c r="N8" s="48">
        <f>$L$40*T8</f>
        <v>0</v>
      </c>
      <c r="O8" s="48">
        <f>$G$40*U8</f>
        <v>1.5</v>
      </c>
      <c r="P8" s="48">
        <f>$N$40*V8</f>
        <v>1.5</v>
      </c>
      <c r="Q8" s="48">
        <f>$O$40*W8</f>
        <v>4.8</v>
      </c>
      <c r="R8" s="55">
        <f>X8*$P$40</f>
        <v>7</v>
      </c>
      <c r="S8" s="55">
        <f>Y8*$Q$40</f>
        <v>0</v>
      </c>
      <c r="T8" s="25">
        <v>0</v>
      </c>
      <c r="U8" s="25">
        <v>3</v>
      </c>
      <c r="V8" s="25">
        <v>1</v>
      </c>
      <c r="W8" s="25">
        <v>4</v>
      </c>
      <c r="X8" s="25">
        <v>5</v>
      </c>
      <c r="Y8" s="13">
        <v>0</v>
      </c>
    </row>
    <row r="9" spans="2:26" x14ac:dyDescent="0.35">
      <c r="B9" s="1" t="s">
        <v>16</v>
      </c>
      <c r="C9" s="50">
        <v>308</v>
      </c>
      <c r="D9" s="47">
        <f t="shared" si="0"/>
        <v>43.5</v>
      </c>
      <c r="E9" s="64"/>
      <c r="F9" s="48">
        <f>$F$40*J9</f>
        <v>32.5</v>
      </c>
      <c r="G9" s="48">
        <f>$G$40*K9</f>
        <v>4</v>
      </c>
      <c r="H9" s="48">
        <f>$H$40*L9</f>
        <v>0</v>
      </c>
      <c r="I9" s="48">
        <f>$I$40*M9</f>
        <v>0</v>
      </c>
      <c r="J9" s="49">
        <v>25</v>
      </c>
      <c r="K9" s="49">
        <v>8</v>
      </c>
      <c r="L9" s="49">
        <v>0</v>
      </c>
      <c r="M9" s="59">
        <v>0</v>
      </c>
      <c r="N9" s="48">
        <f>$L$40*T9</f>
        <v>7</v>
      </c>
      <c r="O9" s="48">
        <f>$G$40*U9</f>
        <v>0</v>
      </c>
      <c r="P9" s="48">
        <f>$N$40*V9</f>
        <v>0</v>
      </c>
      <c r="Q9" s="48">
        <f>$O$40*W9</f>
        <v>0</v>
      </c>
      <c r="R9" s="55">
        <f>X9*$P$40</f>
        <v>0</v>
      </c>
      <c r="S9" s="55">
        <f>Y9*$Q$40</f>
        <v>0</v>
      </c>
      <c r="T9" s="25">
        <v>5</v>
      </c>
      <c r="U9" s="25">
        <v>0</v>
      </c>
      <c r="V9" s="25">
        <v>0</v>
      </c>
      <c r="W9" s="25">
        <v>0</v>
      </c>
      <c r="X9" s="25">
        <v>0</v>
      </c>
      <c r="Y9" s="13">
        <v>0</v>
      </c>
      <c r="Z9" s="23"/>
    </row>
    <row r="10" spans="2:26" x14ac:dyDescent="0.35">
      <c r="B10" s="2" t="s">
        <v>17</v>
      </c>
      <c r="C10" s="46">
        <v>313</v>
      </c>
      <c r="D10" s="47">
        <f t="shared" si="0"/>
        <v>9.1999999999999993</v>
      </c>
      <c r="E10" s="64"/>
      <c r="F10" s="48">
        <f>$F$40*J10</f>
        <v>5.2</v>
      </c>
      <c r="G10" s="48">
        <f>$G$40*K10</f>
        <v>2.5</v>
      </c>
      <c r="H10" s="48">
        <f>$H$40*L10</f>
        <v>0</v>
      </c>
      <c r="I10" s="48">
        <f>$I$40*M10</f>
        <v>0</v>
      </c>
      <c r="J10" s="49">
        <v>4</v>
      </c>
      <c r="K10" s="49">
        <v>5</v>
      </c>
      <c r="L10" s="49">
        <v>0</v>
      </c>
      <c r="M10" s="59">
        <v>0</v>
      </c>
      <c r="N10" s="48">
        <f>$L$40*T10</f>
        <v>0</v>
      </c>
      <c r="O10" s="48">
        <f>$G$40*U10</f>
        <v>1.5</v>
      </c>
      <c r="P10" s="48">
        <f>$N$40*V10</f>
        <v>0</v>
      </c>
      <c r="Q10" s="48">
        <f>$O$40*W10</f>
        <v>0</v>
      </c>
      <c r="R10" s="55">
        <f>X10*$P$40</f>
        <v>0</v>
      </c>
      <c r="S10" s="55">
        <f>Y10*$Q$40</f>
        <v>0</v>
      </c>
      <c r="T10" s="25">
        <v>0</v>
      </c>
      <c r="U10" s="25">
        <v>3</v>
      </c>
      <c r="V10" s="25">
        <v>0</v>
      </c>
      <c r="W10" s="25">
        <v>0</v>
      </c>
      <c r="X10" s="25">
        <v>0</v>
      </c>
      <c r="Y10" s="13">
        <v>0</v>
      </c>
    </row>
    <row r="11" spans="2:26" x14ac:dyDescent="0.35">
      <c r="B11" s="1" t="s">
        <v>18</v>
      </c>
      <c r="C11" s="50">
        <v>322</v>
      </c>
      <c r="D11" s="47">
        <f t="shared" si="0"/>
        <v>11.7</v>
      </c>
      <c r="E11" s="64"/>
      <c r="F11" s="48">
        <f>$F$40*J11</f>
        <v>0</v>
      </c>
      <c r="G11" s="48">
        <f>$G$40*K11</f>
        <v>4</v>
      </c>
      <c r="H11" s="48">
        <f>$H$40*L11</f>
        <v>0</v>
      </c>
      <c r="I11" s="48">
        <f>$I$40*M11</f>
        <v>7.1999999999999993</v>
      </c>
      <c r="J11" s="49">
        <v>0</v>
      </c>
      <c r="K11" s="49">
        <v>8</v>
      </c>
      <c r="L11" s="49">
        <v>0</v>
      </c>
      <c r="M11" s="59">
        <v>6</v>
      </c>
      <c r="N11" s="48">
        <f>$L$40*T11</f>
        <v>0</v>
      </c>
      <c r="O11" s="48">
        <f>$G$40*U11</f>
        <v>0.5</v>
      </c>
      <c r="P11" s="48">
        <f>$N$40*V11</f>
        <v>0</v>
      </c>
      <c r="Q11" s="48">
        <f>$O$40*W11</f>
        <v>0</v>
      </c>
      <c r="R11" s="55">
        <f>X11*$P$40</f>
        <v>0</v>
      </c>
      <c r="S11" s="55">
        <f>Y11*$Q$40</f>
        <v>0</v>
      </c>
      <c r="T11" s="25">
        <v>0</v>
      </c>
      <c r="U11" s="25">
        <v>1</v>
      </c>
      <c r="V11" s="25">
        <v>0</v>
      </c>
      <c r="W11" s="25">
        <v>0</v>
      </c>
      <c r="X11" s="25">
        <v>0</v>
      </c>
      <c r="Y11" s="13">
        <v>0</v>
      </c>
    </row>
    <row r="12" spans="2:26" x14ac:dyDescent="0.35">
      <c r="B12" s="2" t="s">
        <v>19</v>
      </c>
      <c r="C12" s="46">
        <v>329</v>
      </c>
      <c r="D12" s="47">
        <f t="shared" si="0"/>
        <v>13.7</v>
      </c>
      <c r="E12" s="64"/>
      <c r="F12" s="48">
        <f>$F$40*J12</f>
        <v>2.6</v>
      </c>
      <c r="G12" s="48">
        <f>$G$40*K12</f>
        <v>2</v>
      </c>
      <c r="H12" s="48">
        <f>$H$40*L12</f>
        <v>0</v>
      </c>
      <c r="I12" s="48">
        <f>$I$40*M12</f>
        <v>1.2</v>
      </c>
      <c r="J12" s="49">
        <v>2</v>
      </c>
      <c r="K12" s="49">
        <v>4</v>
      </c>
      <c r="L12" s="49">
        <v>0</v>
      </c>
      <c r="M12" s="59">
        <v>1</v>
      </c>
      <c r="N12" s="48">
        <f>$L$40*T12</f>
        <v>4.1999999999999993</v>
      </c>
      <c r="O12" s="48">
        <f>$G$40*U12</f>
        <v>1</v>
      </c>
      <c r="P12" s="48">
        <f>$N$40*V12</f>
        <v>1.5</v>
      </c>
      <c r="Q12" s="48">
        <f>$O$40*W12</f>
        <v>1.2</v>
      </c>
      <c r="R12" s="55">
        <f>X12*$P$40</f>
        <v>0</v>
      </c>
      <c r="S12" s="55">
        <f>Y12*$Q$40</f>
        <v>0</v>
      </c>
      <c r="T12" s="25">
        <v>3</v>
      </c>
      <c r="U12" s="25">
        <v>2</v>
      </c>
      <c r="V12" s="25">
        <v>1</v>
      </c>
      <c r="W12" s="25">
        <v>1</v>
      </c>
      <c r="X12" s="25">
        <v>0</v>
      </c>
      <c r="Y12" s="13">
        <v>0</v>
      </c>
    </row>
    <row r="13" spans="2:26" x14ac:dyDescent="0.35">
      <c r="B13" s="1" t="s">
        <v>20</v>
      </c>
      <c r="C13" s="50">
        <v>330</v>
      </c>
      <c r="D13" s="47">
        <f t="shared" si="0"/>
        <v>5.6</v>
      </c>
      <c r="E13" s="64"/>
      <c r="F13" s="48">
        <f>$F$40*J13</f>
        <v>2.6</v>
      </c>
      <c r="G13" s="48">
        <f>$G$40*K13</f>
        <v>0</v>
      </c>
      <c r="H13" s="48">
        <f>$H$40*L13</f>
        <v>3</v>
      </c>
      <c r="I13" s="48">
        <f>$I$40*M13</f>
        <v>0</v>
      </c>
      <c r="J13" s="49">
        <v>2</v>
      </c>
      <c r="K13" s="49">
        <v>0</v>
      </c>
      <c r="L13" s="49">
        <v>2</v>
      </c>
      <c r="M13" s="59">
        <v>0</v>
      </c>
      <c r="N13" s="48">
        <f>$L$40*T13</f>
        <v>0</v>
      </c>
      <c r="O13" s="48">
        <f>$G$40*U13</f>
        <v>0</v>
      </c>
      <c r="P13" s="48">
        <f>$N$40*V13</f>
        <v>0</v>
      </c>
      <c r="Q13" s="48">
        <f>$O$40*W13</f>
        <v>0</v>
      </c>
      <c r="R13" s="55">
        <f>X13*$P$40</f>
        <v>0</v>
      </c>
      <c r="S13" s="55">
        <f>Y13*$Q$40</f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13">
        <v>0</v>
      </c>
    </row>
    <row r="14" spans="2:26" x14ac:dyDescent="0.35">
      <c r="B14" s="2" t="s">
        <v>21</v>
      </c>
      <c r="C14" s="46">
        <v>402</v>
      </c>
      <c r="D14" s="47">
        <f t="shared" si="0"/>
        <v>9.3000000000000007</v>
      </c>
      <c r="E14" s="64"/>
      <c r="F14" s="51">
        <f>$F$40*J14</f>
        <v>7.8000000000000007</v>
      </c>
      <c r="G14" s="51">
        <f>$G$40*K14</f>
        <v>1.5</v>
      </c>
      <c r="H14" s="51">
        <f>$H$40*L14</f>
        <v>0</v>
      </c>
      <c r="I14" s="51">
        <f>$I$40*M14</f>
        <v>0</v>
      </c>
      <c r="J14" s="52">
        <v>6</v>
      </c>
      <c r="K14" s="52">
        <v>3</v>
      </c>
      <c r="L14" s="52">
        <v>0</v>
      </c>
      <c r="M14" s="60">
        <v>0</v>
      </c>
      <c r="N14" s="51">
        <f>$L$40*T14</f>
        <v>0</v>
      </c>
      <c r="O14" s="51">
        <f>$G$40*U14</f>
        <v>0</v>
      </c>
      <c r="P14" s="51">
        <f>$N$40*V14</f>
        <v>0</v>
      </c>
      <c r="Q14" s="51">
        <f>$O$40*W14</f>
        <v>0</v>
      </c>
      <c r="R14" s="56">
        <f>X14*$P$40</f>
        <v>0</v>
      </c>
      <c r="S14" s="56">
        <f>Y14*$Q$40</f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17">
        <v>0</v>
      </c>
    </row>
    <row r="15" spans="2:26" x14ac:dyDescent="0.35">
      <c r="B15" s="1" t="s">
        <v>22</v>
      </c>
      <c r="C15" s="50">
        <v>404</v>
      </c>
      <c r="D15" s="47">
        <f t="shared" si="0"/>
        <v>94.6</v>
      </c>
      <c r="E15" s="64"/>
      <c r="F15" s="51">
        <f>$F$40*J15</f>
        <v>39</v>
      </c>
      <c r="G15" s="51">
        <f>$G$40*K15</f>
        <v>0.5</v>
      </c>
      <c r="H15" s="51">
        <f>$H$40*L15</f>
        <v>1.5</v>
      </c>
      <c r="I15" s="51">
        <f>$I$40*M15</f>
        <v>6</v>
      </c>
      <c r="J15" s="52">
        <v>30</v>
      </c>
      <c r="K15" s="52">
        <v>1</v>
      </c>
      <c r="L15" s="52">
        <v>1</v>
      </c>
      <c r="M15" s="60">
        <v>5</v>
      </c>
      <c r="N15" s="51">
        <f>$L$40*T15</f>
        <v>42</v>
      </c>
      <c r="O15" s="51">
        <f>$G$40*U15</f>
        <v>0</v>
      </c>
      <c r="P15" s="51">
        <f>$N$40*V15</f>
        <v>0</v>
      </c>
      <c r="Q15" s="51">
        <f>$O$40*W15</f>
        <v>3.5999999999999996</v>
      </c>
      <c r="R15" s="56">
        <f>X15*$P$40</f>
        <v>0</v>
      </c>
      <c r="S15" s="56">
        <f>Y15*$Q$40</f>
        <v>2</v>
      </c>
      <c r="T15" s="28">
        <v>30</v>
      </c>
      <c r="U15" s="28">
        <v>0</v>
      </c>
      <c r="V15" s="28">
        <v>0</v>
      </c>
      <c r="W15" s="28">
        <v>3</v>
      </c>
      <c r="X15" s="28">
        <v>0</v>
      </c>
      <c r="Y15" s="17">
        <v>2</v>
      </c>
    </row>
    <row r="16" spans="2:26" x14ac:dyDescent="0.35">
      <c r="B16" s="2" t="s">
        <v>24</v>
      </c>
      <c r="C16" s="46">
        <v>407</v>
      </c>
      <c r="D16" s="47">
        <f t="shared" si="0"/>
        <v>13</v>
      </c>
      <c r="E16" s="64"/>
      <c r="F16" s="51">
        <f>$F$40*J16</f>
        <v>5.2</v>
      </c>
      <c r="G16" s="51">
        <f>$G$40*K16</f>
        <v>1</v>
      </c>
      <c r="H16" s="51">
        <f>$H$40*L16</f>
        <v>0</v>
      </c>
      <c r="I16" s="51">
        <f>$I$40*M16</f>
        <v>1.2</v>
      </c>
      <c r="J16" s="52">
        <v>4</v>
      </c>
      <c r="K16" s="52">
        <v>2</v>
      </c>
      <c r="L16" s="52">
        <v>0</v>
      </c>
      <c r="M16" s="60">
        <v>1</v>
      </c>
      <c r="N16" s="51">
        <f>$L$40*T16</f>
        <v>5.6</v>
      </c>
      <c r="O16" s="51">
        <f>$G$40*U16</f>
        <v>0</v>
      </c>
      <c r="P16" s="51">
        <f>$N$40*V16</f>
        <v>0</v>
      </c>
      <c r="Q16" s="51">
        <f>$O$40*W16</f>
        <v>0</v>
      </c>
      <c r="R16" s="56">
        <f>X16*$P$40</f>
        <v>0</v>
      </c>
      <c r="S16" s="56">
        <f>Y16*$Q$40</f>
        <v>0</v>
      </c>
      <c r="T16" s="28">
        <v>4</v>
      </c>
      <c r="U16" s="28">
        <v>0</v>
      </c>
      <c r="V16" s="28">
        <v>0</v>
      </c>
      <c r="W16" s="28">
        <v>0</v>
      </c>
      <c r="X16" s="28">
        <v>0</v>
      </c>
      <c r="Y16" s="17">
        <v>0</v>
      </c>
    </row>
    <row r="17" spans="2:26" x14ac:dyDescent="0.35">
      <c r="B17" s="1" t="s">
        <v>23</v>
      </c>
      <c r="C17" s="50">
        <v>408</v>
      </c>
      <c r="D17" s="47">
        <f t="shared" si="0"/>
        <v>81.399999999999991</v>
      </c>
      <c r="E17" s="64"/>
      <c r="F17" s="51">
        <f>$F$40*J17</f>
        <v>42.9</v>
      </c>
      <c r="G17" s="51">
        <f>$G$40*K17</f>
        <v>0</v>
      </c>
      <c r="H17" s="51">
        <f>$H$40*L17</f>
        <v>1.5</v>
      </c>
      <c r="I17" s="51">
        <f>$I$40*M17</f>
        <v>0</v>
      </c>
      <c r="J17" s="52">
        <v>33</v>
      </c>
      <c r="K17" s="52">
        <v>0</v>
      </c>
      <c r="L17" s="52">
        <v>1</v>
      </c>
      <c r="M17" s="60">
        <v>0</v>
      </c>
      <c r="N17" s="51">
        <f>$L$40*T17</f>
        <v>33.599999999999994</v>
      </c>
      <c r="O17" s="51">
        <f>$G$40*U17</f>
        <v>0</v>
      </c>
      <c r="P17" s="51">
        <f>$N$40*V17</f>
        <v>0</v>
      </c>
      <c r="Q17" s="51">
        <f>$O$40*W17</f>
        <v>2.4</v>
      </c>
      <c r="R17" s="56">
        <f>X17*$P$40</f>
        <v>0</v>
      </c>
      <c r="S17" s="56">
        <f>Y17*$Q$40</f>
        <v>1</v>
      </c>
      <c r="T17" s="28">
        <v>24</v>
      </c>
      <c r="U17" s="28">
        <v>0</v>
      </c>
      <c r="V17" s="28">
        <v>0</v>
      </c>
      <c r="W17" s="28">
        <v>2</v>
      </c>
      <c r="X17" s="28">
        <v>0</v>
      </c>
      <c r="Y17" s="17">
        <v>1</v>
      </c>
    </row>
    <row r="18" spans="2:26" x14ac:dyDescent="0.35">
      <c r="B18" s="2" t="s">
        <v>24</v>
      </c>
      <c r="C18" s="46">
        <v>409</v>
      </c>
      <c r="D18" s="47">
        <f t="shared" si="0"/>
        <v>19.100000000000001</v>
      </c>
      <c r="E18" s="64"/>
      <c r="F18" s="51">
        <f>$F$40*J18</f>
        <v>1.3</v>
      </c>
      <c r="G18" s="51">
        <f>$G$40*K18</f>
        <v>2.5</v>
      </c>
      <c r="H18" s="51">
        <f>$H$40*L18</f>
        <v>0</v>
      </c>
      <c r="I18" s="51">
        <f>$I$40*M18</f>
        <v>2.4</v>
      </c>
      <c r="J18" s="52">
        <v>1</v>
      </c>
      <c r="K18" s="52">
        <v>5</v>
      </c>
      <c r="L18" s="52">
        <v>0</v>
      </c>
      <c r="M18" s="60">
        <v>2</v>
      </c>
      <c r="N18" s="51">
        <f>$L$40*T18</f>
        <v>1.4</v>
      </c>
      <c r="O18" s="51">
        <f>$G$40*U18</f>
        <v>3</v>
      </c>
      <c r="P18" s="51">
        <f>$N$40*V18</f>
        <v>1.5</v>
      </c>
      <c r="Q18" s="51">
        <f>$O$40*W18</f>
        <v>6</v>
      </c>
      <c r="R18" s="56">
        <f>X18*$P$40</f>
        <v>0</v>
      </c>
      <c r="S18" s="56">
        <f>Y18*$Q$40</f>
        <v>1</v>
      </c>
      <c r="T18" s="28">
        <v>1</v>
      </c>
      <c r="U18" s="28">
        <v>6</v>
      </c>
      <c r="V18" s="28">
        <v>1</v>
      </c>
      <c r="W18" s="28">
        <v>5</v>
      </c>
      <c r="X18" s="28">
        <v>0</v>
      </c>
      <c r="Y18" s="17">
        <v>1</v>
      </c>
    </row>
    <row r="19" spans="2:26" x14ac:dyDescent="0.35">
      <c r="B19" s="1" t="s">
        <v>25</v>
      </c>
      <c r="C19" s="50">
        <v>411</v>
      </c>
      <c r="D19" s="47">
        <f t="shared" si="0"/>
        <v>2</v>
      </c>
      <c r="E19" s="64"/>
      <c r="F19" s="51">
        <f>$F$40*J19</f>
        <v>0</v>
      </c>
      <c r="G19" s="51">
        <f>$G$40*K19</f>
        <v>0.5</v>
      </c>
      <c r="H19" s="51">
        <f>$H$40*L19</f>
        <v>1.5</v>
      </c>
      <c r="I19" s="51">
        <f>$I$40*M19</f>
        <v>0</v>
      </c>
      <c r="J19" s="52">
        <v>0</v>
      </c>
      <c r="K19" s="52">
        <v>1</v>
      </c>
      <c r="L19" s="52">
        <v>1</v>
      </c>
      <c r="M19" s="60">
        <v>0</v>
      </c>
      <c r="N19" s="51">
        <f>$L$40*T19</f>
        <v>0</v>
      </c>
      <c r="O19" s="51">
        <f>$G$40*U19</f>
        <v>0</v>
      </c>
      <c r="P19" s="51">
        <f>$N$40*V19</f>
        <v>0</v>
      </c>
      <c r="Q19" s="51">
        <f>$O$40*W19</f>
        <v>0</v>
      </c>
      <c r="R19" s="56">
        <f>X19*$P$40</f>
        <v>0</v>
      </c>
      <c r="S19" s="56">
        <f>Y19*$Q$40</f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17">
        <v>0</v>
      </c>
      <c r="Z19" s="23"/>
    </row>
    <row r="20" spans="2:26" x14ac:dyDescent="0.35">
      <c r="B20" s="2" t="s">
        <v>26</v>
      </c>
      <c r="C20" s="46">
        <v>412</v>
      </c>
      <c r="D20" s="47">
        <f t="shared" si="0"/>
        <v>46.7</v>
      </c>
      <c r="E20" s="64"/>
      <c r="F20" s="51">
        <f>$F$40*J20</f>
        <v>15.600000000000001</v>
      </c>
      <c r="G20" s="51">
        <f>$G$40*K20</f>
        <v>0</v>
      </c>
      <c r="H20" s="51">
        <f>$H$40*L20</f>
        <v>0</v>
      </c>
      <c r="I20" s="51">
        <f>$I$40*M20</f>
        <v>3.5999999999999996</v>
      </c>
      <c r="J20" s="52">
        <v>12</v>
      </c>
      <c r="K20" s="52">
        <v>0</v>
      </c>
      <c r="L20" s="52">
        <v>0</v>
      </c>
      <c r="M20" s="60">
        <v>3</v>
      </c>
      <c r="N20" s="51">
        <f>$L$40*T20</f>
        <v>22.4</v>
      </c>
      <c r="O20" s="51">
        <f>$G$40*U20</f>
        <v>0</v>
      </c>
      <c r="P20" s="51">
        <f>$N$40*V20</f>
        <v>1.5</v>
      </c>
      <c r="Q20" s="51">
        <f>$O$40*W20</f>
        <v>3.5999999999999996</v>
      </c>
      <c r="R20" s="56">
        <f>X20*$P$40</f>
        <v>0</v>
      </c>
      <c r="S20" s="56">
        <f>Y20*$Q$40</f>
        <v>0</v>
      </c>
      <c r="T20" s="28">
        <v>16</v>
      </c>
      <c r="U20" s="28">
        <v>0</v>
      </c>
      <c r="V20" s="28">
        <v>1</v>
      </c>
      <c r="W20" s="28">
        <v>3</v>
      </c>
      <c r="X20" s="28">
        <v>0</v>
      </c>
      <c r="Y20" s="17">
        <v>0</v>
      </c>
    </row>
    <row r="21" spans="2:26" x14ac:dyDescent="0.35">
      <c r="B21" s="1" t="s">
        <v>27</v>
      </c>
      <c r="C21" s="50">
        <v>414</v>
      </c>
      <c r="D21" s="47">
        <f t="shared" si="0"/>
        <v>69.2</v>
      </c>
      <c r="E21" s="64"/>
      <c r="F21" s="51">
        <f>$F$40*J21</f>
        <v>23.400000000000002</v>
      </c>
      <c r="G21" s="51">
        <f>$G$40*K21</f>
        <v>1.5</v>
      </c>
      <c r="H21" s="51">
        <f>$H$40*L21</f>
        <v>3</v>
      </c>
      <c r="I21" s="51">
        <f>$I$40*M21</f>
        <v>2.4</v>
      </c>
      <c r="J21" s="52">
        <v>18</v>
      </c>
      <c r="K21" s="52">
        <v>3</v>
      </c>
      <c r="L21" s="52">
        <v>2</v>
      </c>
      <c r="M21" s="60">
        <v>2</v>
      </c>
      <c r="N21" s="51">
        <f>$L$40*T21</f>
        <v>23.799999999999997</v>
      </c>
      <c r="O21" s="51">
        <f>$G$40*U21</f>
        <v>2.5</v>
      </c>
      <c r="P21" s="51">
        <f>$N$40*V21</f>
        <v>6</v>
      </c>
      <c r="Q21" s="51">
        <f>$O$40*W21</f>
        <v>3.5999999999999996</v>
      </c>
      <c r="R21" s="56">
        <f>X21*$P$40</f>
        <v>0</v>
      </c>
      <c r="S21" s="56">
        <f>Y21*$Q$40</f>
        <v>3</v>
      </c>
      <c r="T21" s="28">
        <v>17</v>
      </c>
      <c r="U21" s="28">
        <v>5</v>
      </c>
      <c r="V21" s="28">
        <v>4</v>
      </c>
      <c r="W21" s="28">
        <v>3</v>
      </c>
      <c r="X21" s="28">
        <v>0</v>
      </c>
      <c r="Y21" s="17">
        <v>3</v>
      </c>
    </row>
    <row r="22" spans="2:26" x14ac:dyDescent="0.35">
      <c r="B22" s="2" t="s">
        <v>28</v>
      </c>
      <c r="C22" s="46">
        <v>416</v>
      </c>
      <c r="D22" s="47">
        <f t="shared" si="0"/>
        <v>34.799999999999997</v>
      </c>
      <c r="E22" s="64"/>
      <c r="F22" s="51">
        <f>$F$40*J22</f>
        <v>6.5</v>
      </c>
      <c r="G22" s="51">
        <f>$G$40*K22</f>
        <v>1</v>
      </c>
      <c r="H22" s="51">
        <f>$H$40*L22</f>
        <v>3</v>
      </c>
      <c r="I22" s="51">
        <f>$I$40*M22</f>
        <v>7.1999999999999993</v>
      </c>
      <c r="J22" s="52">
        <v>5</v>
      </c>
      <c r="K22" s="52">
        <v>2</v>
      </c>
      <c r="L22" s="52">
        <v>2</v>
      </c>
      <c r="M22" s="60">
        <v>6</v>
      </c>
      <c r="N22" s="51">
        <f>$L$40*T22</f>
        <v>7</v>
      </c>
      <c r="O22" s="51">
        <f>$G$40*U22</f>
        <v>2</v>
      </c>
      <c r="P22" s="51">
        <f>$N$40*V22</f>
        <v>4.5</v>
      </c>
      <c r="Q22" s="51">
        <f>$O$40*W22</f>
        <v>3.5999999999999996</v>
      </c>
      <c r="R22" s="56">
        <f>X22*$P$40</f>
        <v>0</v>
      </c>
      <c r="S22" s="56">
        <f>Y22*$Q$40</f>
        <v>0</v>
      </c>
      <c r="T22" s="28">
        <v>5</v>
      </c>
      <c r="U22" s="28">
        <v>4</v>
      </c>
      <c r="V22" s="28">
        <v>3</v>
      </c>
      <c r="W22" s="28">
        <v>3</v>
      </c>
      <c r="X22" s="28">
        <v>0</v>
      </c>
      <c r="Y22" s="17">
        <v>0</v>
      </c>
    </row>
    <row r="23" spans="2:26" x14ac:dyDescent="0.35">
      <c r="B23" s="1" t="s">
        <v>29</v>
      </c>
      <c r="C23" s="50">
        <v>419</v>
      </c>
      <c r="D23" s="47">
        <f t="shared" si="0"/>
        <v>97.1</v>
      </c>
      <c r="E23" s="64"/>
      <c r="F23" s="51">
        <f>$F$40*J23</f>
        <v>26</v>
      </c>
      <c r="G23" s="51">
        <f>$G$40*K23</f>
        <v>7</v>
      </c>
      <c r="H23" s="51">
        <f>$H$40*L23</f>
        <v>7.5</v>
      </c>
      <c r="I23" s="51">
        <f>$I$40*M23</f>
        <v>2.4</v>
      </c>
      <c r="J23" s="52">
        <v>20</v>
      </c>
      <c r="K23" s="52">
        <v>14</v>
      </c>
      <c r="L23" s="52">
        <v>5</v>
      </c>
      <c r="M23" s="60">
        <v>2</v>
      </c>
      <c r="N23" s="51">
        <f>$L$40*T23</f>
        <v>42</v>
      </c>
      <c r="O23" s="51">
        <f>$G$40*U23</f>
        <v>6.5</v>
      </c>
      <c r="P23" s="51">
        <f>$N$40*V23</f>
        <v>4.5</v>
      </c>
      <c r="Q23" s="51">
        <f>$O$40*W23</f>
        <v>1.2</v>
      </c>
      <c r="R23" s="56">
        <f>X23*$P$40</f>
        <v>0</v>
      </c>
      <c r="S23" s="56">
        <f>Y23*$Q$40</f>
        <v>0</v>
      </c>
      <c r="T23" s="28">
        <v>30</v>
      </c>
      <c r="U23" s="28">
        <v>13</v>
      </c>
      <c r="V23" s="28">
        <v>3</v>
      </c>
      <c r="W23" s="28">
        <v>1</v>
      </c>
      <c r="X23" s="28">
        <v>0</v>
      </c>
      <c r="Y23" s="17">
        <v>0</v>
      </c>
    </row>
    <row r="24" spans="2:26" x14ac:dyDescent="0.35">
      <c r="B24" s="2" t="s">
        <v>30</v>
      </c>
      <c r="C24" s="46">
        <v>422</v>
      </c>
      <c r="D24" s="47">
        <f t="shared" si="0"/>
        <v>70.599999999999994</v>
      </c>
      <c r="E24" s="64"/>
      <c r="F24" s="51">
        <f>$F$40*J24</f>
        <v>24.7</v>
      </c>
      <c r="G24" s="51">
        <f>$G$40*K24</f>
        <v>2</v>
      </c>
      <c r="H24" s="51">
        <f>$H$40*L24</f>
        <v>0</v>
      </c>
      <c r="I24" s="51">
        <f>$I$40*M24</f>
        <v>2.4</v>
      </c>
      <c r="J24" s="52">
        <v>19</v>
      </c>
      <c r="K24" s="52">
        <v>4</v>
      </c>
      <c r="L24" s="52">
        <v>0</v>
      </c>
      <c r="M24" s="60">
        <v>2</v>
      </c>
      <c r="N24" s="51">
        <f>$L$40*T24</f>
        <v>35</v>
      </c>
      <c r="O24" s="51">
        <f>$F$40*U24</f>
        <v>6.5</v>
      </c>
      <c r="P24" s="51">
        <f>$N$40*V24</f>
        <v>0</v>
      </c>
      <c r="Q24" s="51">
        <f>$O$40*W24</f>
        <v>0</v>
      </c>
      <c r="R24" s="56">
        <f>X24*$P$40</f>
        <v>0</v>
      </c>
      <c r="S24" s="56">
        <f>Y24*$Q$40</f>
        <v>0</v>
      </c>
      <c r="T24" s="28">
        <v>25</v>
      </c>
      <c r="U24" s="28">
        <v>5</v>
      </c>
      <c r="V24" s="28">
        <v>0</v>
      </c>
      <c r="W24" s="28">
        <v>0</v>
      </c>
      <c r="X24" s="28">
        <v>0</v>
      </c>
      <c r="Y24" s="17">
        <v>0</v>
      </c>
    </row>
    <row r="25" spans="2:26" x14ac:dyDescent="0.35">
      <c r="B25" s="1" t="s">
        <v>51</v>
      </c>
      <c r="C25" s="50">
        <v>429</v>
      </c>
      <c r="D25" s="47">
        <f t="shared" si="0"/>
        <v>16.2</v>
      </c>
      <c r="E25" s="65"/>
      <c r="F25" s="51">
        <f>$F$40*J25</f>
        <v>0</v>
      </c>
      <c r="G25" s="51">
        <f>$G$40*K25</f>
        <v>0</v>
      </c>
      <c r="H25" s="51">
        <f>$H$40*L25</f>
        <v>0</v>
      </c>
      <c r="I25" s="51">
        <f>$I$40*M25</f>
        <v>0</v>
      </c>
      <c r="J25" s="52">
        <v>0</v>
      </c>
      <c r="K25" s="52">
        <v>0</v>
      </c>
      <c r="L25" s="52">
        <v>0</v>
      </c>
      <c r="M25" s="60">
        <v>0</v>
      </c>
      <c r="N25" s="51">
        <f>$L$40*T25</f>
        <v>11.2</v>
      </c>
      <c r="O25" s="51">
        <f>$F$40*U25</f>
        <v>0</v>
      </c>
      <c r="P25" s="51">
        <f>$N$40*V25</f>
        <v>3</v>
      </c>
      <c r="Q25" s="51">
        <f>$O$40*W25</f>
        <v>0</v>
      </c>
      <c r="R25" s="56">
        <f>X25*$P$40</f>
        <v>0</v>
      </c>
      <c r="S25" s="56">
        <f>Y25*$Q$40</f>
        <v>2</v>
      </c>
      <c r="T25" s="28">
        <v>8</v>
      </c>
      <c r="U25" s="28">
        <v>0</v>
      </c>
      <c r="V25" s="28">
        <v>2</v>
      </c>
      <c r="W25" s="28">
        <v>0</v>
      </c>
      <c r="X25" s="28">
        <v>0</v>
      </c>
      <c r="Y25" s="17">
        <v>2</v>
      </c>
    </row>
    <row r="26" spans="2:26" x14ac:dyDescent="0.35">
      <c r="B26" s="2" t="s">
        <v>50</v>
      </c>
      <c r="C26" s="46">
        <v>501</v>
      </c>
      <c r="D26" s="47">
        <f t="shared" si="0"/>
        <v>1.5</v>
      </c>
      <c r="E26" s="65"/>
      <c r="F26" s="48">
        <f>$F$40*J26</f>
        <v>0</v>
      </c>
      <c r="G26" s="48">
        <f>$G$40*K26</f>
        <v>0</v>
      </c>
      <c r="H26" s="48">
        <f>$H$40*L26</f>
        <v>0</v>
      </c>
      <c r="I26" s="48">
        <f>$I$40*M26</f>
        <v>0</v>
      </c>
      <c r="J26" s="49">
        <v>0</v>
      </c>
      <c r="K26" s="49">
        <v>0</v>
      </c>
      <c r="L26" s="49">
        <v>0</v>
      </c>
      <c r="M26" s="59">
        <v>0</v>
      </c>
      <c r="N26" s="48">
        <f>$L$40*T26</f>
        <v>0</v>
      </c>
      <c r="O26" s="48">
        <f>$F$40*U26</f>
        <v>0</v>
      </c>
      <c r="P26" s="48">
        <f>$N$40*V26</f>
        <v>1.5</v>
      </c>
      <c r="Q26" s="48">
        <f>$O$40*W26</f>
        <v>0</v>
      </c>
      <c r="R26" s="55">
        <f>X26*$P$40</f>
        <v>0</v>
      </c>
      <c r="S26" s="55">
        <f>Y26*$Q$40</f>
        <v>0</v>
      </c>
      <c r="T26" s="25">
        <v>0</v>
      </c>
      <c r="U26" s="25">
        <v>0</v>
      </c>
      <c r="V26" s="25">
        <v>1</v>
      </c>
      <c r="W26" s="25">
        <v>0</v>
      </c>
      <c r="X26" s="25">
        <v>0</v>
      </c>
      <c r="Y26" s="13">
        <v>0</v>
      </c>
    </row>
    <row r="27" spans="2:26" x14ac:dyDescent="0.35">
      <c r="B27" s="1" t="s">
        <v>31</v>
      </c>
      <c r="C27" s="50">
        <v>507</v>
      </c>
      <c r="D27" s="47">
        <f t="shared" si="0"/>
        <v>3.9000000000000004</v>
      </c>
      <c r="E27" s="64"/>
      <c r="F27" s="48">
        <f>$F$40*J27</f>
        <v>3.9000000000000004</v>
      </c>
      <c r="G27" s="48">
        <f>$G$40*K27</f>
        <v>0</v>
      </c>
      <c r="H27" s="48">
        <f>$H$40*L27</f>
        <v>0</v>
      </c>
      <c r="I27" s="48">
        <f>$I$40*M27</f>
        <v>0</v>
      </c>
      <c r="J27" s="49">
        <v>3</v>
      </c>
      <c r="K27" s="49">
        <v>0</v>
      </c>
      <c r="L27" s="49">
        <v>0</v>
      </c>
      <c r="M27" s="59">
        <v>0</v>
      </c>
      <c r="N27" s="48">
        <f>$L$40*T27</f>
        <v>0</v>
      </c>
      <c r="O27" s="48">
        <f>$G$40*U27</f>
        <v>0</v>
      </c>
      <c r="P27" s="48">
        <f>$N$40*V27</f>
        <v>0</v>
      </c>
      <c r="Q27" s="48">
        <f>$O$40*W27</f>
        <v>0</v>
      </c>
      <c r="R27" s="55">
        <f>X27*$P$40</f>
        <v>0</v>
      </c>
      <c r="S27" s="55">
        <f>Y27*$Q$40</f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13">
        <v>0</v>
      </c>
    </row>
    <row r="28" spans="2:26" x14ac:dyDescent="0.35">
      <c r="B28" s="2" t="s">
        <v>32</v>
      </c>
      <c r="C28" s="46">
        <v>508</v>
      </c>
      <c r="D28" s="47">
        <f t="shared" si="0"/>
        <v>1</v>
      </c>
      <c r="E28" s="64"/>
      <c r="F28" s="48">
        <f>$F$40*J28</f>
        <v>0</v>
      </c>
      <c r="G28" s="48">
        <f>$G$40*K28</f>
        <v>1</v>
      </c>
      <c r="H28" s="48">
        <f>$H$40*L28</f>
        <v>0</v>
      </c>
      <c r="I28" s="48">
        <f>$I$40*M28</f>
        <v>0</v>
      </c>
      <c r="J28" s="49">
        <v>0</v>
      </c>
      <c r="K28" s="49">
        <v>2</v>
      </c>
      <c r="L28" s="49">
        <v>0</v>
      </c>
      <c r="M28" s="59">
        <v>0</v>
      </c>
      <c r="N28" s="48">
        <f>$L$40*T28</f>
        <v>0</v>
      </c>
      <c r="O28" s="48">
        <f>$G$40*U28</f>
        <v>0</v>
      </c>
      <c r="P28" s="48">
        <f>$N$40*V28</f>
        <v>0</v>
      </c>
      <c r="Q28" s="48">
        <f>$O$40*W28</f>
        <v>0</v>
      </c>
      <c r="R28" s="55">
        <f>X28*$P$40</f>
        <v>0</v>
      </c>
      <c r="S28" s="55">
        <f>Y28*$Q$40</f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13">
        <v>0</v>
      </c>
    </row>
    <row r="29" spans="2:26" x14ac:dyDescent="0.35">
      <c r="B29" s="1" t="s">
        <v>33</v>
      </c>
      <c r="C29" s="50">
        <v>521</v>
      </c>
      <c r="D29" s="47">
        <f t="shared" si="0"/>
        <v>7.8</v>
      </c>
      <c r="E29" s="64"/>
      <c r="F29" s="48">
        <f>$F$40*J29</f>
        <v>1.3</v>
      </c>
      <c r="G29" s="48">
        <f>$G$40*K29</f>
        <v>0.5</v>
      </c>
      <c r="H29" s="48">
        <f>$H$40*L29</f>
        <v>6</v>
      </c>
      <c r="I29" s="48">
        <f>$I$40*M29</f>
        <v>0</v>
      </c>
      <c r="J29" s="49">
        <v>1</v>
      </c>
      <c r="K29" s="49">
        <v>1</v>
      </c>
      <c r="L29" s="49">
        <v>4</v>
      </c>
      <c r="M29" s="59">
        <v>0</v>
      </c>
      <c r="N29" s="48">
        <f>$L$40*T29</f>
        <v>0</v>
      </c>
      <c r="O29" s="48">
        <f>$G$40*U29</f>
        <v>0</v>
      </c>
      <c r="P29" s="48">
        <f>$N$40*V29</f>
        <v>0</v>
      </c>
      <c r="Q29" s="48">
        <f>$O$40*W29</f>
        <v>0</v>
      </c>
      <c r="R29" s="55">
        <f>X29*$P$40</f>
        <v>0</v>
      </c>
      <c r="S29" s="55">
        <f>Y29*$Q$40</f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13">
        <v>0</v>
      </c>
    </row>
    <row r="30" spans="2:26" x14ac:dyDescent="0.35">
      <c r="B30" s="2" t="s">
        <v>34</v>
      </c>
      <c r="C30" s="46" t="s">
        <v>35</v>
      </c>
      <c r="D30" s="47">
        <f t="shared" si="0"/>
        <v>2.5</v>
      </c>
      <c r="E30" s="64"/>
      <c r="F30" s="51">
        <f>$F$40*J30</f>
        <v>1.3</v>
      </c>
      <c r="G30" s="51">
        <f>$G$40*K30</f>
        <v>0</v>
      </c>
      <c r="H30" s="51">
        <f>$H$40*L30</f>
        <v>0</v>
      </c>
      <c r="I30" s="51">
        <f>$I$40*M30</f>
        <v>1.2</v>
      </c>
      <c r="J30" s="52">
        <v>1</v>
      </c>
      <c r="K30" s="52">
        <v>0</v>
      </c>
      <c r="L30" s="52">
        <v>0</v>
      </c>
      <c r="M30" s="60">
        <v>1</v>
      </c>
      <c r="N30" s="51">
        <f>$L$40*T30</f>
        <v>0</v>
      </c>
      <c r="O30" s="51">
        <f>$G$40*U30</f>
        <v>0</v>
      </c>
      <c r="P30" s="51">
        <f>$N$40*V30</f>
        <v>0</v>
      </c>
      <c r="Q30" s="51">
        <f>$O$40*W30</f>
        <v>0</v>
      </c>
      <c r="R30" s="56">
        <f>X30*$P$40</f>
        <v>0</v>
      </c>
      <c r="S30" s="56">
        <f>Y30*$Q$40</f>
        <v>0</v>
      </c>
      <c r="T30" s="28">
        <v>0</v>
      </c>
      <c r="U30" s="28">
        <v>0</v>
      </c>
      <c r="V30" s="28">
        <v>0</v>
      </c>
      <c r="W30" s="28">
        <v>0</v>
      </c>
      <c r="X30" s="28">
        <v>0</v>
      </c>
      <c r="Y30" s="17">
        <v>0</v>
      </c>
    </row>
    <row r="31" spans="2:26" x14ac:dyDescent="0.35">
      <c r="B31" s="1" t="s">
        <v>36</v>
      </c>
      <c r="C31" s="50" t="s">
        <v>35</v>
      </c>
      <c r="D31" s="47">
        <f t="shared" si="0"/>
        <v>33</v>
      </c>
      <c r="E31" s="64"/>
      <c r="F31" s="51">
        <f>$F$40*J31</f>
        <v>7.8000000000000007</v>
      </c>
      <c r="G31" s="51">
        <f>$G$40*K31</f>
        <v>0</v>
      </c>
      <c r="H31" s="51">
        <f>$H$40*L31</f>
        <v>16.5</v>
      </c>
      <c r="I31" s="51">
        <f>$I$40*M31</f>
        <v>0</v>
      </c>
      <c r="J31" s="52">
        <v>6</v>
      </c>
      <c r="K31" s="52">
        <v>0</v>
      </c>
      <c r="L31" s="52">
        <v>11</v>
      </c>
      <c r="M31" s="60">
        <v>0</v>
      </c>
      <c r="N31" s="51">
        <f>$L$40*T31</f>
        <v>0</v>
      </c>
      <c r="O31" s="51">
        <f>$G$40*U31</f>
        <v>0</v>
      </c>
      <c r="P31" s="51">
        <f>$N$40*V31</f>
        <v>7.5</v>
      </c>
      <c r="Q31" s="51">
        <f>$O$40*W31</f>
        <v>1.2</v>
      </c>
      <c r="R31" s="56">
        <f>X31*$P$40</f>
        <v>0</v>
      </c>
      <c r="S31" s="56">
        <f>Y31*$Q$40</f>
        <v>0</v>
      </c>
      <c r="T31" s="28">
        <v>0</v>
      </c>
      <c r="U31" s="28">
        <v>0</v>
      </c>
      <c r="V31" s="28">
        <v>5</v>
      </c>
      <c r="W31" s="28">
        <v>1</v>
      </c>
      <c r="X31" s="28">
        <v>0</v>
      </c>
      <c r="Y31" s="17">
        <v>0</v>
      </c>
    </row>
    <row r="32" spans="2:26" x14ac:dyDescent="0.35">
      <c r="B32" s="2" t="s">
        <v>37</v>
      </c>
      <c r="C32" s="46" t="s">
        <v>35</v>
      </c>
      <c r="D32" s="47">
        <f t="shared" si="0"/>
        <v>28.2</v>
      </c>
      <c r="E32" s="64"/>
      <c r="F32" s="51">
        <f>$F$40*J32</f>
        <v>0</v>
      </c>
      <c r="G32" s="51">
        <f>$G$40*K32</f>
        <v>0</v>
      </c>
      <c r="H32" s="51">
        <f>$H$40*L32</f>
        <v>1.5</v>
      </c>
      <c r="I32" s="51">
        <f>$I$40*M32</f>
        <v>0</v>
      </c>
      <c r="J32" s="52">
        <v>0</v>
      </c>
      <c r="K32" s="52">
        <v>0</v>
      </c>
      <c r="L32" s="52">
        <v>1</v>
      </c>
      <c r="M32" s="60">
        <v>0</v>
      </c>
      <c r="N32" s="51">
        <f>$L$40*T32</f>
        <v>14</v>
      </c>
      <c r="O32" s="51">
        <f>$G$40*U32</f>
        <v>5.5</v>
      </c>
      <c r="P32" s="51">
        <f>$N$40*V32</f>
        <v>6</v>
      </c>
      <c r="Q32" s="51">
        <f>$O$40*W32</f>
        <v>1.2</v>
      </c>
      <c r="R32" s="56">
        <f>X32*$P$40</f>
        <v>0</v>
      </c>
      <c r="S32" s="56">
        <f>Y32*$Q$40</f>
        <v>0</v>
      </c>
      <c r="T32" s="28">
        <v>10</v>
      </c>
      <c r="U32" s="28">
        <v>11</v>
      </c>
      <c r="V32" s="28">
        <v>4</v>
      </c>
      <c r="W32" s="28">
        <v>1</v>
      </c>
      <c r="X32" s="28">
        <v>0</v>
      </c>
      <c r="Y32" s="17">
        <v>0</v>
      </c>
    </row>
    <row r="33" spans="2:25" x14ac:dyDescent="0.35">
      <c r="B33" s="1" t="s">
        <v>38</v>
      </c>
      <c r="C33" s="50" t="s">
        <v>35</v>
      </c>
      <c r="D33" s="47">
        <f t="shared" si="0"/>
        <v>5</v>
      </c>
      <c r="E33" s="64"/>
      <c r="F33" s="51">
        <f>$F$40*J33</f>
        <v>2.6</v>
      </c>
      <c r="G33" s="51">
        <f>$G$40*K33</f>
        <v>0</v>
      </c>
      <c r="H33" s="51">
        <f>$H$40*L33</f>
        <v>0</v>
      </c>
      <c r="I33" s="51">
        <f>$I$40*M33</f>
        <v>2.4</v>
      </c>
      <c r="J33" s="52">
        <v>2</v>
      </c>
      <c r="K33" s="52">
        <v>0</v>
      </c>
      <c r="L33" s="52">
        <v>0</v>
      </c>
      <c r="M33" s="60">
        <v>2</v>
      </c>
      <c r="N33" s="51">
        <f>$L$40*T33</f>
        <v>0</v>
      </c>
      <c r="O33" s="51">
        <f>$G$40*U33</f>
        <v>0</v>
      </c>
      <c r="P33" s="51">
        <f>$N$40*V33</f>
        <v>0</v>
      </c>
      <c r="Q33" s="51">
        <f>$O$40*W33</f>
        <v>0</v>
      </c>
      <c r="R33" s="56">
        <f>X33*$P$40</f>
        <v>0</v>
      </c>
      <c r="S33" s="56">
        <f>Y33*$Q$40</f>
        <v>0</v>
      </c>
      <c r="T33" s="28">
        <v>0</v>
      </c>
      <c r="U33" s="28">
        <v>0</v>
      </c>
      <c r="V33" s="28">
        <v>0</v>
      </c>
      <c r="W33" s="28">
        <v>0</v>
      </c>
      <c r="X33" s="28">
        <v>0</v>
      </c>
      <c r="Y33" s="17">
        <v>0</v>
      </c>
    </row>
    <row r="34" spans="2:25" x14ac:dyDescent="0.35">
      <c r="B34" s="2" t="s">
        <v>39</v>
      </c>
      <c r="C34" s="46" t="s">
        <v>35</v>
      </c>
      <c r="D34" s="47">
        <f t="shared" si="0"/>
        <v>9.1</v>
      </c>
      <c r="E34" s="64"/>
      <c r="F34" s="51">
        <f>$F$40*J34</f>
        <v>9.1</v>
      </c>
      <c r="G34" s="51">
        <f>$G$40*K34</f>
        <v>0</v>
      </c>
      <c r="H34" s="51">
        <f>$H$40*L34</f>
        <v>0</v>
      </c>
      <c r="I34" s="51">
        <f>$I$40*M34</f>
        <v>0</v>
      </c>
      <c r="J34" s="52">
        <v>7</v>
      </c>
      <c r="K34" s="52">
        <v>0</v>
      </c>
      <c r="L34" s="52">
        <v>0</v>
      </c>
      <c r="M34" s="60">
        <v>0</v>
      </c>
      <c r="N34" s="51">
        <f>$L$40*T34</f>
        <v>0</v>
      </c>
      <c r="O34" s="51">
        <f>$G$40*U34</f>
        <v>0</v>
      </c>
      <c r="P34" s="51">
        <f>$N$40*V34</f>
        <v>0</v>
      </c>
      <c r="Q34" s="51">
        <f>$O$40*W34</f>
        <v>0</v>
      </c>
      <c r="R34" s="56">
        <f>X34*$P$40</f>
        <v>0</v>
      </c>
      <c r="S34" s="56">
        <f>Y34*$Q$40</f>
        <v>0</v>
      </c>
      <c r="T34" s="28">
        <v>0</v>
      </c>
      <c r="U34" s="28">
        <v>0</v>
      </c>
      <c r="V34" s="28">
        <v>0</v>
      </c>
      <c r="W34" s="28">
        <v>0</v>
      </c>
      <c r="X34" s="28">
        <v>0</v>
      </c>
      <c r="Y34" s="17">
        <v>0</v>
      </c>
    </row>
    <row r="35" spans="2:25" x14ac:dyDescent="0.35">
      <c r="B35" s="1" t="s">
        <v>40</v>
      </c>
      <c r="C35" s="50" t="s">
        <v>35</v>
      </c>
      <c r="D35" s="47">
        <f t="shared" si="0"/>
        <v>13.1</v>
      </c>
      <c r="E35" s="64"/>
      <c r="F35" s="51">
        <f>$F$40*J35</f>
        <v>6.5</v>
      </c>
      <c r="G35" s="51">
        <f>$G$40*K35</f>
        <v>0</v>
      </c>
      <c r="H35" s="51">
        <f>$H$40*L35</f>
        <v>0</v>
      </c>
      <c r="I35" s="51">
        <f>$I$40*M35</f>
        <v>2.4</v>
      </c>
      <c r="J35" s="52">
        <v>5</v>
      </c>
      <c r="K35" s="52">
        <v>0</v>
      </c>
      <c r="L35" s="52">
        <v>0</v>
      </c>
      <c r="M35" s="60">
        <v>2</v>
      </c>
      <c r="N35" s="51">
        <f>$L$40*T35</f>
        <v>4.1999999999999993</v>
      </c>
      <c r="O35" s="51">
        <f>$G$40*U35</f>
        <v>0</v>
      </c>
      <c r="P35" s="51">
        <f>$N$40*V35</f>
        <v>0</v>
      </c>
      <c r="Q35" s="51">
        <f>$O$40*W35</f>
        <v>0</v>
      </c>
      <c r="R35" s="56">
        <f>X35*$P$40</f>
        <v>0</v>
      </c>
      <c r="S35" s="56">
        <f>Y35*$Q$40</f>
        <v>0</v>
      </c>
      <c r="T35" s="28">
        <v>3</v>
      </c>
      <c r="U35" s="28">
        <v>0</v>
      </c>
      <c r="V35" s="28">
        <v>0</v>
      </c>
      <c r="W35" s="28">
        <v>0</v>
      </c>
      <c r="X35" s="28">
        <v>0</v>
      </c>
      <c r="Y35" s="17">
        <v>0</v>
      </c>
    </row>
    <row r="36" spans="2:25" x14ac:dyDescent="0.35">
      <c r="B36" s="2" t="s">
        <v>41</v>
      </c>
      <c r="C36" s="46" t="s">
        <v>35</v>
      </c>
      <c r="D36" s="47">
        <f t="shared" si="0"/>
        <v>2</v>
      </c>
      <c r="E36" s="64"/>
      <c r="F36" s="51">
        <f>$F$40*J36</f>
        <v>0</v>
      </c>
      <c r="G36" s="51">
        <f>$G$40*K36</f>
        <v>0.5</v>
      </c>
      <c r="H36" s="51">
        <f>$H$40*L36</f>
        <v>1.5</v>
      </c>
      <c r="I36" s="51">
        <f>$I$40*M36</f>
        <v>0</v>
      </c>
      <c r="J36" s="52">
        <v>0</v>
      </c>
      <c r="K36" s="52">
        <v>1</v>
      </c>
      <c r="L36" s="52">
        <v>1</v>
      </c>
      <c r="M36" s="60">
        <v>0</v>
      </c>
      <c r="N36" s="51">
        <f>$L$40*T36</f>
        <v>0</v>
      </c>
      <c r="O36" s="51">
        <f>$G$40*U36</f>
        <v>0</v>
      </c>
      <c r="P36" s="51">
        <f>$N$40*V36</f>
        <v>0</v>
      </c>
      <c r="Q36" s="51">
        <f>$O$40*W36</f>
        <v>0</v>
      </c>
      <c r="R36" s="56">
        <f>X36*$P$40</f>
        <v>0</v>
      </c>
      <c r="S36" s="56">
        <f>Y36*$Q$40</f>
        <v>0</v>
      </c>
      <c r="T36" s="28">
        <v>0</v>
      </c>
      <c r="U36" s="28">
        <v>0</v>
      </c>
      <c r="V36" s="28">
        <v>0</v>
      </c>
      <c r="W36" s="28">
        <v>0</v>
      </c>
      <c r="X36" s="28">
        <v>0</v>
      </c>
      <c r="Y36" s="17">
        <v>0</v>
      </c>
    </row>
    <row r="37" spans="2:25" ht="13.9" thickBot="1" x14ac:dyDescent="0.4">
      <c r="B37" s="14" t="s">
        <v>42</v>
      </c>
      <c r="C37" s="15" t="s">
        <v>35</v>
      </c>
      <c r="D37" s="57">
        <f>SUM(F37:I37)+SUM(N37:S37)</f>
        <v>1.3</v>
      </c>
      <c r="E37" s="66"/>
      <c r="F37" s="3">
        <f>$F$40*J37</f>
        <v>1.3</v>
      </c>
      <c r="G37" s="3">
        <f>$G$40*K37</f>
        <v>0</v>
      </c>
      <c r="H37" s="3">
        <f>$H$40*L37</f>
        <v>0</v>
      </c>
      <c r="I37" s="3">
        <f>$I$40*M37</f>
        <v>0</v>
      </c>
      <c r="J37" s="22">
        <v>1</v>
      </c>
      <c r="K37" s="22">
        <v>0</v>
      </c>
      <c r="L37" s="22">
        <v>0</v>
      </c>
      <c r="M37" s="61">
        <v>0</v>
      </c>
      <c r="N37" s="3">
        <f>$L$40*T37</f>
        <v>0</v>
      </c>
      <c r="O37" s="3">
        <f>$G$40*U37</f>
        <v>0</v>
      </c>
      <c r="P37" s="3">
        <f>$N$40*V37</f>
        <v>0</v>
      </c>
      <c r="Q37" s="3">
        <f>$O$40*W37</f>
        <v>0</v>
      </c>
      <c r="R37" s="58">
        <f>X37*$P$40</f>
        <v>0</v>
      </c>
      <c r="S37" s="58">
        <f>Y37*$Q$40</f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20">
        <v>0</v>
      </c>
    </row>
    <row r="38" spans="2:25" ht="13.9" thickBot="1" x14ac:dyDescent="0.4">
      <c r="D38" s="23">
        <f>SUM(D4:D37)</f>
        <v>838.69999999999993</v>
      </c>
    </row>
    <row r="39" spans="2:25" ht="13.9" x14ac:dyDescent="0.4">
      <c r="E39" s="24" t="s">
        <v>43</v>
      </c>
      <c r="F39" s="12" t="s">
        <v>4</v>
      </c>
      <c r="G39" s="12" t="s">
        <v>6</v>
      </c>
      <c r="H39" s="12" t="s">
        <v>8</v>
      </c>
      <c r="I39" s="12" t="s">
        <v>10</v>
      </c>
      <c r="J39" s="12" t="s">
        <v>44</v>
      </c>
      <c r="K39" s="21"/>
      <c r="L39" s="12" t="s">
        <v>4</v>
      </c>
      <c r="M39" s="12" t="s">
        <v>6</v>
      </c>
      <c r="N39" s="12" t="s">
        <v>8</v>
      </c>
      <c r="O39" s="12" t="s">
        <v>10</v>
      </c>
      <c r="P39" s="12" t="s">
        <v>56</v>
      </c>
      <c r="Q39" s="12" t="s">
        <v>59</v>
      </c>
      <c r="R39" s="12" t="s">
        <v>44</v>
      </c>
      <c r="S39" s="19"/>
    </row>
    <row r="40" spans="2:25" ht="13.9" x14ac:dyDescent="0.4">
      <c r="E40" s="16"/>
      <c r="F40" s="38">
        <v>1.3</v>
      </c>
      <c r="G40" s="38">
        <v>0.5</v>
      </c>
      <c r="H40" s="38">
        <v>1.5</v>
      </c>
      <c r="I40" s="38">
        <v>1.2</v>
      </c>
      <c r="J40" s="39"/>
      <c r="K40" s="39"/>
      <c r="L40" s="38">
        <v>1.4</v>
      </c>
      <c r="M40" s="38">
        <v>0.5</v>
      </c>
      <c r="N40" s="38">
        <v>1.5</v>
      </c>
      <c r="O40" s="38">
        <v>1.2</v>
      </c>
      <c r="P40" s="38">
        <v>1.4</v>
      </c>
      <c r="Q40" s="38">
        <v>1</v>
      </c>
      <c r="R40" s="39"/>
      <c r="S40" s="40"/>
    </row>
    <row r="41" spans="2:25" ht="13.9" x14ac:dyDescent="0.4">
      <c r="E41" s="4" t="s">
        <v>45</v>
      </c>
      <c r="F41" s="32">
        <f>SUM(F4:F5)</f>
        <v>3.9000000000000004</v>
      </c>
      <c r="G41" s="32">
        <f>SUM(G4:G5)</f>
        <v>1</v>
      </c>
      <c r="H41" s="32">
        <f>SUM(H4:H5)</f>
        <v>6</v>
      </c>
      <c r="I41" s="32">
        <f>SUM(I4:I5)</f>
        <v>10.799999999999999</v>
      </c>
      <c r="J41" s="26">
        <f>SUM(F41:I41)</f>
        <v>21.7</v>
      </c>
      <c r="K41" s="27"/>
      <c r="L41" s="32">
        <f>SUM(N4:N5)</f>
        <v>14</v>
      </c>
      <c r="M41" s="32">
        <f>SUM(O4:O5)</f>
        <v>0</v>
      </c>
      <c r="N41" s="32">
        <f>SUM(P4:P5)</f>
        <v>10.5</v>
      </c>
      <c r="O41" s="32">
        <f>SUM(Q4:Q5)</f>
        <v>2.4</v>
      </c>
      <c r="P41" s="32">
        <f>SUM(R4:R5)</f>
        <v>0</v>
      </c>
      <c r="Q41" s="32">
        <f>SUM(S4:S5)</f>
        <v>1</v>
      </c>
      <c r="R41" s="26">
        <f>SUM(L41:Q41)</f>
        <v>27.9</v>
      </c>
      <c r="S41" s="13"/>
    </row>
    <row r="42" spans="2:25" ht="13.9" x14ac:dyDescent="0.4">
      <c r="E42" s="4" t="s">
        <v>46</v>
      </c>
      <c r="F42" s="32">
        <f>SUM(F6)</f>
        <v>0</v>
      </c>
      <c r="G42" s="32">
        <f>SUM(G6)</f>
        <v>0</v>
      </c>
      <c r="H42" s="32">
        <f>SUM(H6)</f>
        <v>0</v>
      </c>
      <c r="I42" s="32">
        <f>SUM(I6)</f>
        <v>0</v>
      </c>
      <c r="J42" s="26">
        <f t="shared" ref="J42:J45" si="1">SUM(F42:I42)</f>
        <v>0</v>
      </c>
      <c r="K42" s="27"/>
      <c r="L42" s="32">
        <f>SUM(N6)</f>
        <v>0</v>
      </c>
      <c r="M42" s="32">
        <f>SUM(O6)</f>
        <v>0</v>
      </c>
      <c r="N42" s="32">
        <f>SUM(P6)</f>
        <v>7.5</v>
      </c>
      <c r="O42" s="32">
        <f>SUM(Q6)</f>
        <v>7.1999999999999993</v>
      </c>
      <c r="P42" s="32">
        <f>SUM(R6)</f>
        <v>0</v>
      </c>
      <c r="Q42" s="32">
        <f>SUM(S6)</f>
        <v>0</v>
      </c>
      <c r="R42" s="26">
        <f t="shared" ref="R42:R46" si="2">SUM(L42:Q42)</f>
        <v>14.7</v>
      </c>
      <c r="S42" s="13"/>
    </row>
    <row r="43" spans="2:25" ht="13.9" x14ac:dyDescent="0.4">
      <c r="E43" s="4" t="s">
        <v>47</v>
      </c>
      <c r="F43" s="32">
        <f>SUM(F7:F13)</f>
        <v>45.500000000000007</v>
      </c>
      <c r="G43" s="32">
        <f>SUM(G7:G13)</f>
        <v>18</v>
      </c>
      <c r="H43" s="32">
        <f>SUM(H7:H13)</f>
        <v>6</v>
      </c>
      <c r="I43" s="32">
        <f>SUM(I7:I13)</f>
        <v>10.799999999999999</v>
      </c>
      <c r="J43" s="26">
        <f t="shared" si="1"/>
        <v>80.3</v>
      </c>
      <c r="K43" s="29"/>
      <c r="L43" s="32">
        <f>SUM(N7:N13)</f>
        <v>11.2</v>
      </c>
      <c r="M43" s="32">
        <f>SUM(O7:O13)</f>
        <v>4.5</v>
      </c>
      <c r="N43" s="32">
        <f>SUM(P7:P13)</f>
        <v>3</v>
      </c>
      <c r="O43" s="32">
        <f>SUM(Q7:Q13)</f>
        <v>6</v>
      </c>
      <c r="P43" s="32">
        <f>SUM(R7:R13)</f>
        <v>7</v>
      </c>
      <c r="Q43" s="32">
        <f>SUM(S7:S13)</f>
        <v>0</v>
      </c>
      <c r="R43" s="26">
        <f t="shared" si="2"/>
        <v>31.7</v>
      </c>
      <c r="S43" s="13"/>
    </row>
    <row r="44" spans="2:25" ht="13.9" x14ac:dyDescent="0.4">
      <c r="E44" s="4" t="s">
        <v>48</v>
      </c>
      <c r="F44" s="32">
        <f>SUM(F14:F25)</f>
        <v>192.4</v>
      </c>
      <c r="G44" s="32">
        <f>SUM(G14:G25)</f>
        <v>17.5</v>
      </c>
      <c r="H44" s="32">
        <f>SUM(H14:H25)</f>
        <v>18</v>
      </c>
      <c r="I44" s="32">
        <f>SUM(I14:I25)</f>
        <v>27.599999999999994</v>
      </c>
      <c r="J44" s="26">
        <f t="shared" si="1"/>
        <v>255.5</v>
      </c>
      <c r="K44" s="27"/>
      <c r="L44" s="32">
        <f>SUM(N14:N25)</f>
        <v>224</v>
      </c>
      <c r="M44" s="32">
        <f>SUM(O14:O25)</f>
        <v>20.5</v>
      </c>
      <c r="N44" s="32">
        <f>SUM(P14:P25)</f>
        <v>21</v>
      </c>
      <c r="O44" s="32">
        <f>SUM(Q14:Q25)</f>
        <v>23.999999999999996</v>
      </c>
      <c r="P44" s="32">
        <f>SUM(R14:R25)</f>
        <v>0</v>
      </c>
      <c r="Q44" s="32">
        <f>SUM(S14:S25)</f>
        <v>9</v>
      </c>
      <c r="R44" s="26">
        <f t="shared" si="2"/>
        <v>298.5</v>
      </c>
      <c r="S44" s="13"/>
    </row>
    <row r="45" spans="2:25" ht="13.9" x14ac:dyDescent="0.4">
      <c r="E45" s="33" t="s">
        <v>55</v>
      </c>
      <c r="F45" s="32">
        <f>SUM(F26:F29)</f>
        <v>5.2</v>
      </c>
      <c r="G45" s="32">
        <f>SUM(G26:G29)</f>
        <v>1.5</v>
      </c>
      <c r="H45" s="32">
        <f>SUM(H26:H29)</f>
        <v>6</v>
      </c>
      <c r="I45" s="32">
        <f>SUM(I26:I29)</f>
        <v>0</v>
      </c>
      <c r="J45" s="26">
        <f t="shared" si="1"/>
        <v>12.7</v>
      </c>
      <c r="K45" s="25"/>
      <c r="L45" s="32">
        <f>SUM(N26:N29)</f>
        <v>0</v>
      </c>
      <c r="M45" s="32">
        <f>SUM(O26:O29)</f>
        <v>0</v>
      </c>
      <c r="N45" s="32">
        <f>SUM(P26:P29)</f>
        <v>1.5</v>
      </c>
      <c r="O45" s="32">
        <f>SUM(Q26:Q29)</f>
        <v>0</v>
      </c>
      <c r="P45" s="32">
        <f>SUM(R26:R29)</f>
        <v>0</v>
      </c>
      <c r="Q45" s="32">
        <f>SUM(S26:S29)</f>
        <v>0</v>
      </c>
      <c r="R45" s="26">
        <f t="shared" si="2"/>
        <v>1.5</v>
      </c>
      <c r="S45" s="35"/>
    </row>
    <row r="46" spans="2:25" ht="13.9" x14ac:dyDescent="0.4">
      <c r="E46" s="4" t="s">
        <v>49</v>
      </c>
      <c r="F46" s="32">
        <f>SUM(F30:F37)</f>
        <v>28.6</v>
      </c>
      <c r="G46" s="32">
        <f>SUM(G30:G37)</f>
        <v>0.5</v>
      </c>
      <c r="H46" s="32">
        <f>SUM(H30:H37)</f>
        <v>19.5</v>
      </c>
      <c r="I46" s="32">
        <f>SUM(I30:I37)</f>
        <v>6</v>
      </c>
      <c r="J46" s="26">
        <f>SUM(F46:I46)</f>
        <v>54.6</v>
      </c>
      <c r="K46" s="25"/>
      <c r="L46" s="32">
        <f>SUM(N30:N37)</f>
        <v>18.2</v>
      </c>
      <c r="M46" s="32">
        <f>SUM(O30:O37)</f>
        <v>5.5</v>
      </c>
      <c r="N46" s="32">
        <f>SUM(P30:P37)</f>
        <v>13.5</v>
      </c>
      <c r="O46" s="32">
        <f>SUM(Q30:Q37)</f>
        <v>2.4</v>
      </c>
      <c r="P46" s="32">
        <f>SUM(R30:R37)</f>
        <v>0</v>
      </c>
      <c r="Q46" s="32">
        <f>SUM(S30:S37)</f>
        <v>0</v>
      </c>
      <c r="R46" s="26">
        <f t="shared" si="2"/>
        <v>39.6</v>
      </c>
      <c r="S46" s="13"/>
    </row>
    <row r="47" spans="2:25" ht="14.25" thickBot="1" x14ac:dyDescent="0.45">
      <c r="E47" s="30"/>
      <c r="F47" s="31"/>
      <c r="G47" s="31"/>
      <c r="H47" s="31"/>
      <c r="I47" s="34" t="s">
        <v>44</v>
      </c>
      <c r="J47" s="36">
        <f>SUM(J41:J46)</f>
        <v>424.8</v>
      </c>
      <c r="K47" s="31"/>
      <c r="L47" s="31"/>
      <c r="M47" s="31"/>
      <c r="N47" s="31"/>
      <c r="O47" s="31"/>
      <c r="P47" s="31"/>
      <c r="Q47" s="31"/>
      <c r="R47" s="36">
        <f>SUM(R41:R46)</f>
        <v>413.90000000000003</v>
      </c>
      <c r="S47" s="37">
        <f>J47+R47</f>
        <v>838.7</v>
      </c>
    </row>
  </sheetData>
  <sortState xmlns:xlrd2="http://schemas.microsoft.com/office/spreadsheetml/2017/richdata2" ref="B4:M26">
    <sortCondition ref="C4:C26"/>
  </sortState>
  <mergeCells count="2">
    <mergeCell ref="F3:M3"/>
    <mergeCell ref="N3:W3"/>
  </mergeCells>
  <phoneticPr fontId="4" type="noConversion"/>
  <pageMargins left="0" right="0" top="0.39410000000000006" bottom="0.39410000000000006" header="0" footer="0"/>
  <pageSetup paperSize="9" scale="95" fitToWidth="0" fitToHeight="0" pageOrder="overThenDown" orientation="landscape" useFirstPageNumber="1" r:id="rId1"/>
  <headerFooter>
    <oddHeader>&amp;C&amp;A</oddHeader>
    <oddFooter>&amp;CPage &amp;P</oddFooter>
  </headerFooter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174EB-E556-4769-BCBB-13561D76461F}">
  <dimension ref="A1"/>
  <sheetViews>
    <sheetView workbookViewId="0"/>
  </sheetViews>
  <sheetFormatPr defaultRowHeight="13.5" x14ac:dyDescent="0.35"/>
  <cols>
    <col min="1" max="1" width="10.75" customWidth="1"/>
    <col min="2" max="2" width="9" customWidth="1"/>
  </cols>
  <sheetData/>
  <pageMargins left="0" right="0" top="0.39410000000000006" bottom="0.39410000000000006" header="0" footer="0"/>
  <pageSetup paperSize="0" scale="95" fitToWidth="0" fitToHeight="0" pageOrder="overThenDown" orientation="landscape" useFirstPageNumber="1" horizontalDpi="0" verticalDpi="0" copies="0"/>
  <headerFooter>
    <oddHeader>&amp;C&amp;A</oddHeader>
    <oddFooter>&amp;CPage &amp;P</oddFooter>
  </headerFooter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107ED-0088-46C4-88E9-06CCB0C83975}">
  <dimension ref="A1"/>
  <sheetViews>
    <sheetView workbookViewId="0"/>
  </sheetViews>
  <sheetFormatPr defaultRowHeight="13.5" x14ac:dyDescent="0.35"/>
  <cols>
    <col min="1" max="1" width="10.75" customWidth="1"/>
    <col min="2" max="2" width="9" customWidth="1"/>
  </cols>
  <sheetData/>
  <pageMargins left="0" right="0" top="0.39410000000000006" bottom="0.39410000000000006" header="0" footer="0"/>
  <pageSetup paperSize="0" scale="95" fitToWidth="0" fitToHeight="0" pageOrder="overThenDown" orientation="landscape" useFirstPageNumber="1" horizontalDpi="0" verticalDpi="0" copies="0"/>
  <headerFooter>
    <oddHeader>&amp;C&amp;A</oddHeader>
    <oddFooter>&amp;CPage &amp;P</oddFooter>
  </headerFooter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 Grubauer</dc:creator>
  <dc:description/>
  <cp:lastModifiedBy>Alex Grubauer</cp:lastModifiedBy>
  <cp:revision>3</cp:revision>
  <cp:lastPrinted>2024-10-06T15:35:09Z</cp:lastPrinted>
  <dcterms:created xsi:type="dcterms:W3CDTF">2024-10-05T22:13:42Z</dcterms:created>
  <dcterms:modified xsi:type="dcterms:W3CDTF">2025-03-11T19:54:05Z</dcterms:modified>
</cp:coreProperties>
</file>